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692" windowHeight="13056" activeTab="5"/>
  </bookViews>
  <sheets>
    <sheet name="附表1" sheetId="1" r:id="rId1"/>
    <sheet name="附表2" sheetId="2" r:id="rId2"/>
    <sheet name="附表3" sheetId="3" r:id="rId3"/>
    <sheet name="附表4" sheetId="4" r:id="rId4"/>
    <sheet name="附表5" sheetId="5" r:id="rId5"/>
    <sheet name="附表6" sheetId="6" r:id="rId6"/>
  </sheets>
  <definedNames>
    <definedName name="_xlnm.Print_Area" localSheetId="0">'附表1'!$A$1:$U$79</definedName>
    <definedName name="_xlnm.Print_Area" localSheetId="3">'附表4'!$A$1:$G$23</definedName>
    <definedName name="_xlnm.Print_Area" localSheetId="4">'附表5'!$A$1:$V$148</definedName>
    <definedName name="_xlnm.Print_Titles" localSheetId="0">'附表1'!$1:$4</definedName>
    <definedName name="_xlnm.Print_Titles" localSheetId="4">'附表5'!$2:$4</definedName>
  </definedNames>
  <calcPr fullCalcOnLoad="1"/>
</workbook>
</file>

<file path=xl/sharedStrings.xml><?xml version="1.0" encoding="utf-8"?>
<sst xmlns="http://schemas.openxmlformats.org/spreadsheetml/2006/main" count="1264" uniqueCount="480">
  <si>
    <t>附表1        课程设置及教学安排表</t>
  </si>
  <si>
    <t>课程
模块</t>
  </si>
  <si>
    <t>课程
编码</t>
  </si>
  <si>
    <t>课程名称</t>
  </si>
  <si>
    <t>学
分</t>
  </si>
  <si>
    <t>总
学
时</t>
  </si>
  <si>
    <t>理论学时</t>
  </si>
  <si>
    <t>课内实践学时</t>
  </si>
  <si>
    <t>各学期学时分配</t>
  </si>
  <si>
    <t>课程性质代码</t>
  </si>
  <si>
    <t>模块
学分要求</t>
  </si>
  <si>
    <t>实验</t>
  </si>
  <si>
    <t>上机</t>
  </si>
  <si>
    <t>其他</t>
  </si>
  <si>
    <t>一</t>
  </si>
  <si>
    <t>二</t>
  </si>
  <si>
    <t>三</t>
  </si>
  <si>
    <t>四</t>
  </si>
  <si>
    <t>通识教育教学模块</t>
  </si>
  <si>
    <t>通识核心课程</t>
  </si>
  <si>
    <t>A130001</t>
  </si>
  <si>
    <t>中国近现代史纲要</t>
  </si>
  <si>
    <t>A1</t>
  </si>
  <si>
    <r>
      <t>A1=4</t>
    </r>
    <r>
      <rPr>
        <sz val="9"/>
        <rFont val="宋体"/>
        <family val="0"/>
      </rPr>
      <t>8</t>
    </r>
    <r>
      <rPr>
        <sz val="9"/>
        <rFont val="宋体"/>
        <family val="0"/>
      </rPr>
      <t>学分，A2≥6学分</t>
    </r>
  </si>
  <si>
    <t>A130015</t>
  </si>
  <si>
    <t>毛泽东思想和中国特色社会主义理论体系概论</t>
  </si>
  <si>
    <t>A130017</t>
  </si>
  <si>
    <t>习近平新时代中国特色社会主义思想概论</t>
  </si>
  <si>
    <t>A130003</t>
  </si>
  <si>
    <t>马克思主义基本原理</t>
  </si>
  <si>
    <t>A130016</t>
  </si>
  <si>
    <t>思想道德与法治</t>
  </si>
  <si>
    <t>A130005</t>
  </si>
  <si>
    <t>形势与政策1</t>
  </si>
  <si>
    <t>A130006</t>
  </si>
  <si>
    <t>形势与政策2</t>
  </si>
  <si>
    <t>A130007</t>
  </si>
  <si>
    <t>形势与政策3</t>
  </si>
  <si>
    <t>A130008</t>
  </si>
  <si>
    <t>形势与政策4</t>
  </si>
  <si>
    <t>A120001</t>
  </si>
  <si>
    <t>大学英语1</t>
  </si>
  <si>
    <t>A120002</t>
  </si>
  <si>
    <t>大学英语2</t>
  </si>
  <si>
    <t>A120003</t>
  </si>
  <si>
    <t>大学英语3/大学英语扩展课1</t>
  </si>
  <si>
    <t>A120004</t>
  </si>
  <si>
    <t>大学英语4/大学英语扩展课2</t>
  </si>
  <si>
    <t>A170001</t>
  </si>
  <si>
    <r>
      <t>大学体育</t>
    </r>
    <r>
      <rPr>
        <sz val="9"/>
        <rFont val="Times New Roman"/>
        <family val="1"/>
      </rPr>
      <t>1</t>
    </r>
  </si>
  <si>
    <t>A170002</t>
  </si>
  <si>
    <r>
      <t>大学体育</t>
    </r>
    <r>
      <rPr>
        <sz val="9"/>
        <rFont val="Times New Roman"/>
        <family val="1"/>
      </rPr>
      <t>2</t>
    </r>
  </si>
  <si>
    <t>A170003</t>
  </si>
  <si>
    <r>
      <t>大学体育</t>
    </r>
    <r>
      <rPr>
        <sz val="9"/>
        <rFont val="Times New Roman"/>
        <family val="1"/>
      </rPr>
      <t>3</t>
    </r>
  </si>
  <si>
    <t>A170004</t>
  </si>
  <si>
    <r>
      <t>大学体育</t>
    </r>
    <r>
      <rPr>
        <sz val="9"/>
        <rFont val="Times New Roman"/>
        <family val="1"/>
      </rPr>
      <t>4</t>
    </r>
  </si>
  <si>
    <t>A230002</t>
  </si>
  <si>
    <t>军事理论</t>
  </si>
  <si>
    <t>A110001</t>
  </si>
  <si>
    <r>
      <t>高等数学Ⅰ-</t>
    </r>
    <r>
      <rPr>
        <sz val="9"/>
        <rFont val="宋体"/>
        <family val="0"/>
      </rPr>
      <t>A</t>
    </r>
    <r>
      <rPr>
        <sz val="9"/>
        <rFont val="宋体"/>
        <family val="0"/>
      </rPr>
      <t>1</t>
    </r>
  </si>
  <si>
    <t>A110002</t>
  </si>
  <si>
    <r>
      <t>高等数学Ⅰ-</t>
    </r>
    <r>
      <rPr>
        <sz val="9"/>
        <rFont val="宋体"/>
        <family val="0"/>
      </rPr>
      <t>A</t>
    </r>
    <r>
      <rPr>
        <sz val="9"/>
        <rFont val="宋体"/>
        <family val="0"/>
      </rPr>
      <t>2</t>
    </r>
  </si>
  <si>
    <t>A110022</t>
  </si>
  <si>
    <t>大学物理B1</t>
  </si>
  <si>
    <t>A110023</t>
  </si>
  <si>
    <t>大学物理B2</t>
  </si>
  <si>
    <t>小    计</t>
  </si>
  <si>
    <t>A093014</t>
  </si>
  <si>
    <t>电子与通信工程概论</t>
  </si>
  <si>
    <t>A2</t>
  </si>
  <si>
    <t>A110011</t>
  </si>
  <si>
    <t>线性代数B</t>
  </si>
  <si>
    <t>A110037</t>
  </si>
  <si>
    <t>工程制图I</t>
  </si>
  <si>
    <t>A110013</t>
  </si>
  <si>
    <t>概率论与数理统计B</t>
  </si>
  <si>
    <t>A093018</t>
  </si>
  <si>
    <t>计算机软件技术基础</t>
  </si>
  <si>
    <t>A061075</t>
  </si>
  <si>
    <t>现代企业管理</t>
  </si>
  <si>
    <t>小     计</t>
  </si>
  <si>
    <t>通识拓展课程</t>
  </si>
  <si>
    <t>T090002</t>
  </si>
  <si>
    <t>C语言程序设计</t>
  </si>
  <si>
    <t>A3</t>
  </si>
  <si>
    <t>A3≥10学分</t>
  </si>
  <si>
    <t>T090007</t>
  </si>
  <si>
    <t>信息技术基础</t>
  </si>
  <si>
    <t>本科生必须取得包含以上两门课程的10个及其以上的通识拓展课程学分，方可毕业</t>
  </si>
  <si>
    <t>专业教育教学模块</t>
  </si>
  <si>
    <t>专业基础课程</t>
  </si>
  <si>
    <t>A093010</t>
  </si>
  <si>
    <t>电路理论</t>
  </si>
  <si>
    <t>B1</t>
  </si>
  <si>
    <r>
      <t>B1=27.5学分，B2≥6</t>
    </r>
    <r>
      <rPr>
        <sz val="9"/>
        <rFont val="宋体"/>
        <family val="0"/>
      </rPr>
      <t>学分</t>
    </r>
  </si>
  <si>
    <t>A093022</t>
  </si>
  <si>
    <t>模拟电子技术</t>
  </si>
  <si>
    <t>A093027</t>
  </si>
  <si>
    <t>数字电子技术</t>
  </si>
  <si>
    <t>A093043</t>
  </si>
  <si>
    <t>信号与系统</t>
  </si>
  <si>
    <t>A093009</t>
  </si>
  <si>
    <t>电磁场理论</t>
  </si>
  <si>
    <t>A093040</t>
  </si>
  <si>
    <t>微机原理与接口技术</t>
  </si>
  <si>
    <t>A093016</t>
  </si>
  <si>
    <t>高频电子线路</t>
  </si>
  <si>
    <t>A093037</t>
  </si>
  <si>
    <t>通信原理</t>
  </si>
  <si>
    <t>A093029</t>
  </si>
  <si>
    <t>数字信号处理</t>
  </si>
  <si>
    <t>A093031</t>
  </si>
  <si>
    <t>随机信号分析</t>
  </si>
  <si>
    <t>B2</t>
  </si>
  <si>
    <t>A093002</t>
  </si>
  <si>
    <r>
      <t>MATLAB</t>
    </r>
    <r>
      <rPr>
        <sz val="9"/>
        <rFont val="宋体"/>
        <family val="0"/>
      </rPr>
      <t>程序设计</t>
    </r>
  </si>
  <si>
    <t>A093021</t>
  </si>
  <si>
    <t>面向对象与可视化程序设计</t>
  </si>
  <si>
    <t>A093032</t>
  </si>
  <si>
    <t>通信工程专业英语</t>
  </si>
  <si>
    <t>A093034</t>
  </si>
  <si>
    <t>通信网络基础</t>
  </si>
  <si>
    <t>A110014</t>
  </si>
  <si>
    <t>复变函数与积分变换</t>
  </si>
  <si>
    <t>专业方向课程</t>
  </si>
  <si>
    <t>A093042</t>
  </si>
  <si>
    <t>现代交换技术</t>
  </si>
  <si>
    <t>C1</t>
  </si>
  <si>
    <t>C1=13学分，C2≥9.5学分</t>
  </si>
  <si>
    <t>A093044</t>
  </si>
  <si>
    <t>信息论基础</t>
  </si>
  <si>
    <t>A093046</t>
  </si>
  <si>
    <t>移动通信系统</t>
  </si>
  <si>
    <t>A093028</t>
  </si>
  <si>
    <t>数字图像处理</t>
  </si>
  <si>
    <t>A093017</t>
  </si>
  <si>
    <t>光通信技术</t>
  </si>
  <si>
    <t>A093008</t>
  </si>
  <si>
    <t>单片机原理及应用</t>
  </si>
  <si>
    <t>C2</t>
  </si>
  <si>
    <t>A093045</t>
  </si>
  <si>
    <t>虚拟仪器</t>
  </si>
  <si>
    <t>A093006</t>
  </si>
  <si>
    <t>传感器与检测技术</t>
  </si>
  <si>
    <t>A093038</t>
  </si>
  <si>
    <t>网络与信息安全</t>
  </si>
  <si>
    <t>A093020</t>
  </si>
  <si>
    <t>扩频通信技术</t>
  </si>
  <si>
    <t>A093039</t>
  </si>
  <si>
    <t>微波技术与天线</t>
  </si>
  <si>
    <t>A093003</t>
  </si>
  <si>
    <t>Python深度学习</t>
  </si>
  <si>
    <t>A093024</t>
  </si>
  <si>
    <t>人工智能概论</t>
  </si>
  <si>
    <t>A093041</t>
  </si>
  <si>
    <t>卫星通信系统</t>
  </si>
  <si>
    <t>A093015</t>
  </si>
  <si>
    <t>多媒体通信技术</t>
  </si>
  <si>
    <t>A093023</t>
  </si>
  <si>
    <t>嵌入式系统及应用</t>
  </si>
  <si>
    <t>创新创业教育及课外素质教育模块</t>
  </si>
  <si>
    <t>创新创业教育课程</t>
  </si>
  <si>
    <t>A130009</t>
  </si>
  <si>
    <t>创新创业基础</t>
  </si>
  <si>
    <t>D1</t>
  </si>
  <si>
    <t>D1=4.5学分，D2≥0.5学分</t>
  </si>
  <si>
    <t>A093019</t>
  </si>
  <si>
    <t>宽带接入与互联网通信</t>
  </si>
  <si>
    <t>A093036</t>
  </si>
  <si>
    <t>通信与信息技术前沿技术专题</t>
  </si>
  <si>
    <t>D2</t>
  </si>
  <si>
    <t>课外素质教育学分</t>
  </si>
  <si>
    <t>本科生必须取得10个及其以上的课外素质教育学分，方可授予学士学位</t>
  </si>
  <si>
    <t>D3</t>
  </si>
  <si>
    <t>D3≥10学分</t>
  </si>
  <si>
    <t xml:space="preserve">备注：课程性质代码：通识核心课程—A1（必修）、A2（选修）；通识拓展课程—A3（选修）；
                    专业基础课程—B1（必修）、B2（选修）；专业方向课程—C1（必修）、C2（选修）；
                    创新创业教育及课外素质教育模块—D1（必修）、D2（选修）、D3（课外素质教育学分）。
     </t>
  </si>
  <si>
    <t>附表2  集中实践教育教学模块设置及安排表</t>
  </si>
  <si>
    <t>序号</t>
  </si>
  <si>
    <t>实践教学内容</t>
  </si>
  <si>
    <t>学时</t>
  </si>
  <si>
    <t>周
数</t>
  </si>
  <si>
    <t>各学期周学时(周数)分配</t>
  </si>
  <si>
    <t>模块学分要求</t>
  </si>
  <si>
    <t>是否创新创业类实践环节</t>
  </si>
  <si>
    <t>独立设课的实验</t>
  </si>
  <si>
    <t>大学物理实验</t>
  </si>
  <si>
    <t>\</t>
  </si>
  <si>
    <t>E1</t>
  </si>
  <si>
    <r>
      <t>E1=33</t>
    </r>
    <r>
      <rPr>
        <sz val="12"/>
        <rFont val="宋体"/>
        <family val="0"/>
      </rPr>
      <t>学分，</t>
    </r>
    <r>
      <rPr>
        <sz val="12"/>
        <rFont val="Times New Roman"/>
        <family val="1"/>
      </rPr>
      <t>E2</t>
    </r>
    <r>
      <rPr>
        <sz val="12"/>
        <rFont val="宋体"/>
        <family val="0"/>
      </rPr>
      <t>≥</t>
    </r>
    <r>
      <rPr>
        <sz val="12"/>
        <rFont val="Times New Roman"/>
        <family val="1"/>
      </rPr>
      <t>2</t>
    </r>
    <r>
      <rPr>
        <sz val="12"/>
        <rFont val="宋体"/>
        <family val="0"/>
      </rPr>
      <t>分</t>
    </r>
  </si>
  <si>
    <t>否</t>
  </si>
  <si>
    <t>数字信号处理实验</t>
  </si>
  <si>
    <t>小计</t>
  </si>
  <si>
    <t>C语言程序设计实验</t>
  </si>
  <si>
    <t>E2</t>
  </si>
  <si>
    <t>电子线路基础实验</t>
  </si>
  <si>
    <t>电子系统设计</t>
  </si>
  <si>
    <t>通信与网络综合开发实验</t>
  </si>
  <si>
    <t>实习、课程设计（论文）、毕业设计（论文）等环节</t>
  </si>
  <si>
    <t>军事技能</t>
  </si>
  <si>
    <t>2K</t>
  </si>
  <si>
    <t>单片机应用课程设计</t>
  </si>
  <si>
    <t>1K</t>
  </si>
  <si>
    <t>电子线路课程设计</t>
  </si>
  <si>
    <t>认识实习</t>
  </si>
  <si>
    <t>生产实习</t>
  </si>
  <si>
    <t>4K</t>
  </si>
  <si>
    <t>金工实习</t>
  </si>
  <si>
    <t>通信技术课程设计</t>
  </si>
  <si>
    <t xml:space="preserve"> </t>
  </si>
  <si>
    <t>毕业实习</t>
  </si>
  <si>
    <t>毕业设计</t>
  </si>
  <si>
    <t>14K</t>
  </si>
  <si>
    <t>31K</t>
  </si>
  <si>
    <t>5K</t>
  </si>
  <si>
    <t>8K</t>
  </si>
  <si>
    <t>16K</t>
  </si>
  <si>
    <t>0</t>
  </si>
  <si>
    <r>
      <t>备注：</t>
    </r>
    <r>
      <rPr>
        <sz val="10"/>
        <rFont val="宋体"/>
        <family val="0"/>
      </rPr>
      <t>（</t>
    </r>
    <r>
      <rPr>
        <sz val="10"/>
        <rFont val="Times New Roman"/>
        <family val="1"/>
      </rPr>
      <t>1</t>
    </r>
    <r>
      <rPr>
        <sz val="10"/>
        <rFont val="宋体"/>
        <family val="0"/>
      </rPr>
      <t>）</t>
    </r>
    <r>
      <rPr>
        <sz val="10"/>
        <rFont val="Times New Roman"/>
        <family val="1"/>
      </rPr>
      <t>K</t>
    </r>
    <r>
      <rPr>
        <sz val="10"/>
        <rFont val="宋体"/>
        <family val="0"/>
      </rPr>
      <t>表示</t>
    </r>
    <r>
      <rPr>
        <sz val="10"/>
        <rFont val="Times New Roman"/>
        <family val="1"/>
      </rPr>
      <t>“</t>
    </r>
    <r>
      <rPr>
        <sz val="10"/>
        <rFont val="宋体"/>
        <family val="0"/>
      </rPr>
      <t>周</t>
    </r>
    <r>
      <rPr>
        <sz val="10"/>
        <rFont val="Times New Roman"/>
        <family val="1"/>
      </rPr>
      <t>”</t>
    </r>
    <r>
      <rPr>
        <sz val="10"/>
        <rFont val="宋体"/>
        <family val="0"/>
      </rPr>
      <t>；（</t>
    </r>
    <r>
      <rPr>
        <sz val="10"/>
        <rFont val="Times New Roman"/>
        <family val="1"/>
      </rPr>
      <t>2</t>
    </r>
    <r>
      <rPr>
        <sz val="10"/>
        <rFont val="宋体"/>
        <family val="0"/>
      </rPr>
      <t>）集中实践教学环节</t>
    </r>
    <r>
      <rPr>
        <sz val="10"/>
        <rFont val="Times New Roman"/>
        <family val="1"/>
      </rPr>
      <t>—E1</t>
    </r>
    <r>
      <rPr>
        <sz val="10"/>
        <rFont val="宋体"/>
        <family val="0"/>
      </rPr>
      <t>（必修），</t>
    </r>
    <r>
      <rPr>
        <sz val="10"/>
        <rFont val="Times New Roman"/>
        <family val="1"/>
      </rPr>
      <t>E2</t>
    </r>
    <r>
      <rPr>
        <sz val="10"/>
        <rFont val="宋体"/>
        <family val="0"/>
      </rPr>
      <t xml:space="preserve">（选修）；
</t>
    </r>
    <r>
      <rPr>
        <sz val="10"/>
        <rFont val="Times New Roman"/>
        <family val="1"/>
      </rPr>
      <t xml:space="preserve">              </t>
    </r>
    <r>
      <rPr>
        <sz val="10"/>
        <rFont val="宋体"/>
        <family val="0"/>
      </rPr>
      <t xml:space="preserve"> </t>
    </r>
  </si>
  <si>
    <t>附表3      各学期学时分配表</t>
  </si>
  <si>
    <t xml:space="preserve">
</t>
  </si>
  <si>
    <t>总计</t>
  </si>
  <si>
    <t>必修
环节</t>
  </si>
  <si>
    <t>课程教学</t>
  </si>
  <si>
    <t>集中实践教学环节</t>
  </si>
  <si>
    <t>独立设课实验</t>
  </si>
  <si>
    <t>选修
环节</t>
  </si>
  <si>
    <t>获得包括“C语言程序设计”“大学计算机基础”两门课的10个及其以上的通识拓展课程学分，方可毕业</t>
  </si>
  <si>
    <r>
      <rPr>
        <b/>
        <sz val="12"/>
        <rFont val="宋体"/>
        <family val="0"/>
      </rPr>
      <t>备注：</t>
    </r>
    <r>
      <rPr>
        <sz val="12"/>
        <rFont val="宋体"/>
        <family val="0"/>
      </rPr>
      <t xml:space="preserve">
</t>
    </r>
    <r>
      <rPr>
        <sz val="12"/>
        <rFont val="Times New Roman"/>
        <family val="1"/>
      </rPr>
      <t>1.</t>
    </r>
    <r>
      <rPr>
        <sz val="12"/>
        <rFont val="宋体"/>
        <family val="0"/>
      </rPr>
      <t xml:space="preserve">本表中选修环节统计的是该专业所有应给学生提供的课程资源；
</t>
    </r>
    <r>
      <rPr>
        <sz val="12"/>
        <rFont val="Times New Roman"/>
        <family val="1"/>
      </rPr>
      <t>2.</t>
    </r>
    <r>
      <rPr>
        <sz val="12"/>
        <rFont val="宋体"/>
        <family val="0"/>
      </rPr>
      <t>本表中必修环节对应的其它一栏主要对应附表</t>
    </r>
    <r>
      <rPr>
        <sz val="12"/>
        <rFont val="Times New Roman"/>
        <family val="1"/>
      </rPr>
      <t>1</t>
    </r>
    <r>
      <rPr>
        <sz val="12"/>
        <rFont val="宋体"/>
        <family val="0"/>
      </rPr>
      <t xml:space="preserve">的课内实践。
</t>
    </r>
  </si>
  <si>
    <t>2+</t>
  </si>
  <si>
    <t>4+</t>
  </si>
  <si>
    <t>6+</t>
  </si>
  <si>
    <t>3K</t>
  </si>
  <si>
    <r>
      <t>备注：</t>
    </r>
    <r>
      <rPr>
        <sz val="12"/>
        <rFont val="宋体"/>
        <family val="0"/>
      </rPr>
      <t xml:space="preserve">
</t>
    </r>
    <r>
      <rPr>
        <sz val="12"/>
        <rFont val="Times New Roman"/>
        <family val="1"/>
      </rPr>
      <t>1.</t>
    </r>
    <r>
      <rPr>
        <sz val="12"/>
        <rFont val="宋体"/>
        <family val="0"/>
      </rPr>
      <t xml:space="preserve">本表中选修环节统计的是该专业所有应给学生提供的课程资源；
</t>
    </r>
    <r>
      <rPr>
        <sz val="12"/>
        <rFont val="Times New Roman"/>
        <family val="1"/>
      </rPr>
      <t>2.</t>
    </r>
    <r>
      <rPr>
        <sz val="12"/>
        <rFont val="宋体"/>
        <family val="0"/>
      </rPr>
      <t>本表中必修环节对应的其它一栏主要对应附表</t>
    </r>
    <r>
      <rPr>
        <sz val="12"/>
        <rFont val="Times New Roman"/>
        <family val="1"/>
      </rPr>
      <t>1</t>
    </r>
    <r>
      <rPr>
        <sz val="12"/>
        <rFont val="宋体"/>
        <family val="0"/>
      </rPr>
      <t xml:space="preserve">的课内实践。
</t>
    </r>
    <r>
      <rPr>
        <sz val="12"/>
        <rFont val="Times New Roman"/>
        <family val="1"/>
      </rPr>
      <t xml:space="preserve"> </t>
    </r>
  </si>
  <si>
    <t>附表4      学时学分结构表</t>
  </si>
  <si>
    <t>课程类别</t>
  </si>
  <si>
    <t>学时数</t>
  </si>
  <si>
    <t>百分比1（%）</t>
  </si>
  <si>
    <t>学分数</t>
  </si>
  <si>
    <t>百分比2（%）</t>
  </si>
  <si>
    <t>必修</t>
  </si>
  <si>
    <t>选修</t>
  </si>
  <si>
    <t>毕业需最低理论教学总学时数及学分数</t>
  </si>
  <si>
    <t>集中实践教育教学模块</t>
  </si>
  <si>
    <t>毕业需达到的最低学分数</t>
  </si>
  <si>
    <t>集中实践教育教学模块+必修课程课内实践教学</t>
  </si>
  <si>
    <t>授予学位需达到的最低学分数</t>
  </si>
  <si>
    <r>
      <rPr>
        <b/>
        <sz val="10"/>
        <rFont val="宋体"/>
        <family val="0"/>
      </rPr>
      <t>备注：</t>
    </r>
    <r>
      <rPr>
        <sz val="10"/>
        <rFont val="Times New Roman"/>
        <family val="1"/>
      </rPr>
      <t xml:space="preserve">
1.</t>
    </r>
    <r>
      <rPr>
        <sz val="10"/>
        <rFont val="宋体"/>
        <family val="0"/>
      </rPr>
      <t>课外素质教育学分，不计入“毕业需最低理论教学总学时数及学分数”和“毕业需达到的最低学分数”，计入“予学位需达到的最低学分数”。</t>
    </r>
    <r>
      <rPr>
        <sz val="10"/>
        <rFont val="Times New Roman"/>
        <family val="1"/>
      </rPr>
      <t xml:space="preserve">
2.</t>
    </r>
    <r>
      <rPr>
        <sz val="10"/>
        <rFont val="宋体"/>
        <family val="0"/>
      </rPr>
      <t xml:space="preserve">本表中选修指的是要求该专业学生所必须选修的最低学时数和学分数；
</t>
    </r>
    <r>
      <rPr>
        <sz val="10"/>
        <rFont val="Times New Roman"/>
        <family val="1"/>
      </rPr>
      <t>3.</t>
    </r>
    <r>
      <rPr>
        <sz val="10"/>
        <rFont val="宋体"/>
        <family val="0"/>
      </rPr>
      <t>本表中集中实践教育教学模块指的是要求该专业学生所必须获得集中实践教学环节（见附表</t>
    </r>
    <r>
      <rPr>
        <sz val="10"/>
        <rFont val="Times New Roman"/>
        <family val="1"/>
      </rPr>
      <t>2</t>
    </r>
    <r>
      <rPr>
        <sz val="10"/>
        <rFont val="宋体"/>
        <family val="0"/>
      </rPr>
      <t xml:space="preserve">）的最低学分数。
</t>
    </r>
    <r>
      <rPr>
        <sz val="10"/>
        <rFont val="Times New Roman"/>
        <family val="1"/>
      </rPr>
      <t>4.</t>
    </r>
    <r>
      <rPr>
        <sz val="10"/>
        <rFont val="宋体"/>
        <family val="0"/>
      </rPr>
      <t>本表中“集中实践教育教学模块</t>
    </r>
    <r>
      <rPr>
        <sz val="10"/>
        <rFont val="Times New Roman"/>
        <family val="1"/>
      </rPr>
      <t>+</t>
    </r>
    <r>
      <rPr>
        <sz val="10"/>
        <rFont val="宋体"/>
        <family val="0"/>
      </rPr>
      <t>必修课程课内实践教学”是指要求该专业学生所必须获得集中实践教学环节（见附表</t>
    </r>
    <r>
      <rPr>
        <sz val="10"/>
        <rFont val="Times New Roman"/>
        <family val="1"/>
      </rPr>
      <t>2</t>
    </r>
    <r>
      <rPr>
        <sz val="10"/>
        <rFont val="宋体"/>
        <family val="0"/>
      </rPr>
      <t>）及必修课程课内实践教学（见附表</t>
    </r>
    <r>
      <rPr>
        <sz val="10"/>
        <rFont val="Times New Roman"/>
        <family val="1"/>
      </rPr>
      <t>1</t>
    </r>
    <r>
      <rPr>
        <sz val="10"/>
        <rFont val="宋体"/>
        <family val="0"/>
      </rPr>
      <t xml:space="preserve">）的最低学分数；
</t>
    </r>
    <r>
      <rPr>
        <sz val="10"/>
        <rFont val="Times New Roman"/>
        <family val="1"/>
      </rPr>
      <t>5.</t>
    </r>
    <r>
      <rPr>
        <sz val="10"/>
        <rFont val="宋体"/>
        <family val="0"/>
      </rPr>
      <t>百分比</t>
    </r>
    <r>
      <rPr>
        <sz val="10"/>
        <rFont val="Times New Roman"/>
        <family val="1"/>
      </rPr>
      <t>1</t>
    </r>
    <r>
      <rPr>
        <sz val="10"/>
        <rFont val="宋体"/>
        <family val="0"/>
      </rPr>
      <t>是指该类课程占理论教学总学时数的百分比，“集中实践教育教学模块</t>
    </r>
    <r>
      <rPr>
        <sz val="10"/>
        <rFont val="Times New Roman"/>
        <family val="1"/>
      </rPr>
      <t>+</t>
    </r>
    <r>
      <rPr>
        <sz val="10"/>
        <rFont val="宋体"/>
        <family val="0"/>
      </rPr>
      <t>必修课程课内实践教学”百分比</t>
    </r>
    <r>
      <rPr>
        <sz val="10"/>
        <rFont val="Times New Roman"/>
        <family val="1"/>
      </rPr>
      <t>2</t>
    </r>
    <r>
      <rPr>
        <sz val="10"/>
        <rFont val="宋体"/>
        <family val="0"/>
      </rPr>
      <t>是指该类课程占授予学位需达到的最低学分数，其它模块百分比</t>
    </r>
    <r>
      <rPr>
        <sz val="10"/>
        <rFont val="Times New Roman"/>
        <family val="1"/>
      </rPr>
      <t>2</t>
    </r>
    <r>
      <rPr>
        <sz val="10"/>
        <rFont val="宋体"/>
        <family val="0"/>
      </rPr>
      <t>是指该类课程占毕业需达到的最低学分数的百分比。</t>
    </r>
  </si>
  <si>
    <t>附表5   实验设置及安排表</t>
  </si>
  <si>
    <t>实验
模块</t>
  </si>
  <si>
    <t>所属课程编码及名称</t>
  </si>
  <si>
    <t>学分</t>
  </si>
  <si>
    <t>开设实验项目数</t>
  </si>
  <si>
    <t>实验总学时数</t>
  </si>
  <si>
    <t>要求完成实验学时数（≥）</t>
  </si>
  <si>
    <t>实验项目名称</t>
  </si>
  <si>
    <t>实验类型</t>
  </si>
  <si>
    <t>实验是否独立设课</t>
  </si>
  <si>
    <t>开出要求</t>
  </si>
  <si>
    <t>计划内实验（课内实验和独立设课实验）</t>
  </si>
  <si>
    <t>基础实验模块</t>
  </si>
  <si>
    <t>A110024
大学物理实验</t>
  </si>
  <si>
    <t>35</t>
  </si>
  <si>
    <t>140</t>
  </si>
  <si>
    <r>
      <rPr>
        <sz val="9"/>
        <color indexed="8"/>
        <rFont val="宋体"/>
        <family val="0"/>
      </rPr>
      <t>数据处理基本知识和实验基本知识训练</t>
    </r>
  </si>
  <si>
    <r>
      <rPr>
        <sz val="9"/>
        <color indexed="8"/>
        <rFont val="宋体"/>
        <family val="0"/>
      </rPr>
      <t>理论</t>
    </r>
  </si>
  <si>
    <t>是</t>
  </si>
  <si>
    <t>必做</t>
  </si>
  <si>
    <r>
      <rPr>
        <sz val="9"/>
        <color indexed="8"/>
        <rFont val="宋体"/>
        <family val="0"/>
      </rPr>
      <t>分光计的调节及使用</t>
    </r>
  </si>
  <si>
    <r>
      <rPr>
        <sz val="9"/>
        <color indexed="8"/>
        <rFont val="宋体"/>
        <family val="0"/>
      </rPr>
      <t>验证</t>
    </r>
  </si>
  <si>
    <t>必选 ≥1项</t>
  </si>
  <si>
    <r>
      <rPr>
        <sz val="9"/>
        <color indexed="8"/>
        <rFont val="宋体"/>
        <family val="0"/>
      </rPr>
      <t>三棱镜折射率的测量</t>
    </r>
  </si>
  <si>
    <r>
      <rPr>
        <sz val="9"/>
        <color indexed="8"/>
        <rFont val="宋体"/>
        <family val="0"/>
      </rPr>
      <t>数字万用表的设计</t>
    </r>
  </si>
  <si>
    <r>
      <rPr>
        <sz val="9"/>
        <color indexed="8"/>
        <rFont val="宋体"/>
        <family val="0"/>
      </rPr>
      <t>设计</t>
    </r>
  </si>
  <si>
    <r>
      <rPr>
        <sz val="9"/>
        <color indexed="8"/>
        <rFont val="宋体"/>
        <family val="0"/>
      </rPr>
      <t>多量程电流表的设计</t>
    </r>
  </si>
  <si>
    <r>
      <rPr>
        <sz val="9"/>
        <color indexed="8"/>
        <rFont val="宋体"/>
        <family val="0"/>
      </rPr>
      <t>扭摆法测量物体的转动惯量</t>
    </r>
  </si>
  <si>
    <r>
      <rPr>
        <sz val="9"/>
        <color indexed="8"/>
        <rFont val="宋体"/>
        <family val="0"/>
      </rPr>
      <t>磁光调制与解调</t>
    </r>
  </si>
  <si>
    <r>
      <rPr>
        <sz val="9"/>
        <color indexed="8"/>
        <rFont val="宋体"/>
        <family val="0"/>
      </rPr>
      <t>综合</t>
    </r>
  </si>
  <si>
    <r>
      <rPr>
        <sz val="9"/>
        <color indexed="8"/>
        <rFont val="宋体"/>
        <family val="0"/>
      </rPr>
      <t>速度和加速度的测量</t>
    </r>
  </si>
  <si>
    <r>
      <rPr>
        <sz val="9"/>
        <color indexed="8"/>
        <rFont val="宋体"/>
        <family val="0"/>
      </rPr>
      <t>动量守恒定律的验证</t>
    </r>
  </si>
  <si>
    <r>
      <rPr>
        <sz val="9"/>
        <color indexed="8"/>
        <rFont val="宋体"/>
        <family val="0"/>
      </rPr>
      <t>单臂电桥测电阻</t>
    </r>
  </si>
  <si>
    <r>
      <t>AD590</t>
    </r>
    <r>
      <rPr>
        <sz val="9"/>
        <color indexed="8"/>
        <rFont val="宋体"/>
        <family val="0"/>
      </rPr>
      <t>温度传感器的测试与研究</t>
    </r>
  </si>
  <si>
    <r>
      <rPr>
        <sz val="9"/>
        <color indexed="8"/>
        <rFont val="宋体"/>
        <family val="0"/>
      </rPr>
      <t>示波器的原理及应用</t>
    </r>
  </si>
  <si>
    <r>
      <rPr>
        <sz val="9"/>
        <color indexed="8"/>
        <rFont val="宋体"/>
        <family val="0"/>
      </rPr>
      <t>元件的伏安特性</t>
    </r>
  </si>
  <si>
    <r>
      <rPr>
        <sz val="9"/>
        <color indexed="8"/>
        <rFont val="宋体"/>
        <family val="0"/>
      </rPr>
      <t>等厚干涉的应用</t>
    </r>
  </si>
  <si>
    <r>
      <rPr>
        <sz val="9"/>
        <color indexed="8"/>
        <rFont val="宋体"/>
        <family val="0"/>
      </rPr>
      <t>光纤温度传感器的应用</t>
    </r>
  </si>
  <si>
    <r>
      <rPr>
        <sz val="9"/>
        <color indexed="8"/>
        <rFont val="宋体"/>
        <family val="0"/>
      </rPr>
      <t>模拟法描绘静电场</t>
    </r>
  </si>
  <si>
    <r>
      <rPr>
        <sz val="9"/>
        <color indexed="8"/>
        <rFont val="宋体"/>
        <family val="0"/>
      </rPr>
      <t>密立根油滴法测量电子电荷</t>
    </r>
  </si>
  <si>
    <r>
      <rPr>
        <sz val="9"/>
        <color indexed="8"/>
        <rFont val="宋体"/>
        <family val="0"/>
      </rPr>
      <t>衍射光栅</t>
    </r>
  </si>
  <si>
    <r>
      <rPr>
        <sz val="9"/>
        <color indexed="8"/>
        <rFont val="宋体"/>
        <family val="0"/>
      </rPr>
      <t>双光栅法测量微弱振动</t>
    </r>
  </si>
  <si>
    <r>
      <rPr>
        <sz val="9"/>
        <color indexed="8"/>
        <rFont val="宋体"/>
        <family val="0"/>
      </rPr>
      <t>电位差计的原理及应用</t>
    </r>
  </si>
  <si>
    <r>
      <rPr>
        <sz val="9"/>
        <color indexed="8"/>
        <rFont val="宋体"/>
        <family val="0"/>
      </rPr>
      <t>电位差计校准电流表</t>
    </r>
  </si>
  <si>
    <r>
      <rPr>
        <sz val="9"/>
        <color indexed="8"/>
        <rFont val="宋体"/>
        <family val="0"/>
      </rPr>
      <t>温度传感器特性的测量</t>
    </r>
  </si>
  <si>
    <r>
      <rPr>
        <sz val="9"/>
        <color indexed="8"/>
        <rFont val="宋体"/>
        <family val="0"/>
      </rPr>
      <t>集成电路温度传感器特性的测量</t>
    </r>
  </si>
  <si>
    <r>
      <rPr>
        <sz val="9"/>
        <color indexed="8"/>
        <rFont val="宋体"/>
        <family val="0"/>
      </rPr>
      <t>拉伸法测量弹性模量</t>
    </r>
  </si>
  <si>
    <r>
      <rPr>
        <sz val="9"/>
        <color indexed="8"/>
        <rFont val="宋体"/>
        <family val="0"/>
      </rPr>
      <t>稳态法测量热导率</t>
    </r>
  </si>
  <si>
    <r>
      <rPr>
        <sz val="9"/>
        <color indexed="8"/>
        <rFont val="宋体"/>
        <family val="0"/>
      </rPr>
      <t>双臂电桥测量电阻</t>
    </r>
  </si>
  <si>
    <r>
      <rPr>
        <sz val="9"/>
        <color indexed="8"/>
        <rFont val="宋体"/>
        <family val="0"/>
      </rPr>
      <t>多量程欧姆表的设计</t>
    </r>
  </si>
  <si>
    <r>
      <rPr>
        <sz val="9"/>
        <color indexed="8"/>
        <rFont val="宋体"/>
        <family val="0"/>
      </rPr>
      <t>空气中声速的测量</t>
    </r>
  </si>
  <si>
    <r>
      <rPr>
        <sz val="9"/>
        <color indexed="8"/>
        <rFont val="宋体"/>
        <family val="0"/>
      </rPr>
      <t>液体声速的测量</t>
    </r>
  </si>
  <si>
    <r>
      <rPr>
        <sz val="9"/>
        <color indexed="8"/>
        <rFont val="宋体"/>
        <family val="0"/>
      </rPr>
      <t>迈克耳孙干涉仪的应用</t>
    </r>
  </si>
  <si>
    <r>
      <rPr>
        <sz val="9"/>
        <color indexed="8"/>
        <rFont val="宋体"/>
        <family val="0"/>
      </rPr>
      <t>迈克耳孙干涉仪测量白光干涉</t>
    </r>
  </si>
  <si>
    <r>
      <rPr>
        <sz val="9"/>
        <color indexed="8"/>
        <rFont val="宋体"/>
        <family val="0"/>
      </rPr>
      <t>霍尔效应</t>
    </r>
  </si>
  <si>
    <r>
      <rPr>
        <sz val="9"/>
        <color indexed="8"/>
        <rFont val="宋体"/>
        <family val="0"/>
      </rPr>
      <t>测量铁磁材料的磁滞回线</t>
    </r>
  </si>
  <si>
    <r>
      <rPr>
        <sz val="9"/>
        <color indexed="8"/>
        <rFont val="宋体"/>
        <family val="0"/>
      </rPr>
      <t>太阳能电池特性及应用</t>
    </r>
  </si>
  <si>
    <r>
      <rPr>
        <sz val="9"/>
        <color indexed="8"/>
        <rFont val="宋体"/>
        <family val="0"/>
      </rPr>
      <t>质子交换膜的应用</t>
    </r>
  </si>
  <si>
    <t>专业基础实验模块</t>
  </si>
  <si>
    <t>A093001
C语言程序设计实验</t>
  </si>
  <si>
    <t>C语言运行环境的熟悉</t>
  </si>
  <si>
    <t>验证</t>
  </si>
  <si>
    <t>顺序结构及选择结构程序设计</t>
  </si>
  <si>
    <t>设计</t>
  </si>
  <si>
    <t>循环控制</t>
  </si>
  <si>
    <t>函数调用及指针的应用</t>
  </si>
  <si>
    <t>链表的应用</t>
  </si>
  <si>
    <t>分数统计系统设计</t>
  </si>
  <si>
    <t>综合</t>
  </si>
  <si>
    <t>电话订餐系统设计</t>
  </si>
  <si>
    <t>A093010电路理论</t>
  </si>
  <si>
    <t>基尔霍夫定律的验证</t>
  </si>
  <si>
    <t>戴维宁定理</t>
  </si>
  <si>
    <t>RC一阶电路的响应测试</t>
  </si>
  <si>
    <t>正弦稳态交流电路相量的研究</t>
  </si>
  <si>
    <t>A093047电子线路基础实验</t>
  </si>
  <si>
    <t>TTL集成门电路</t>
  </si>
  <si>
    <t>数据选择器及应用</t>
  </si>
  <si>
    <t>半加器及全加器</t>
  </si>
  <si>
    <t>触发器</t>
  </si>
  <si>
    <t>中规模集成计数器</t>
  </si>
  <si>
    <t>555定时器及其应用</t>
  </si>
  <si>
    <t>智力抢答器</t>
  </si>
  <si>
    <t>优先呼叫系统设计</t>
  </si>
  <si>
    <t>晶体管共射极单管放大器</t>
  </si>
  <si>
    <t>差动放大器</t>
  </si>
  <si>
    <t>负反馈放大器</t>
  </si>
  <si>
    <t>集成电路运算放大器的应用—模拟运算电路</t>
  </si>
  <si>
    <t>正弦波振荡电路、</t>
  </si>
  <si>
    <t>功率放大电路</t>
  </si>
  <si>
    <t>串联型直流稳压电路</t>
  </si>
  <si>
    <t>函数信号发生器的组装与调试</t>
  </si>
  <si>
    <t>A093043信号与系统</t>
  </si>
  <si>
    <t>常用信号的观察、合成与基本运算</t>
  </si>
  <si>
    <t>线性时不变系统</t>
  </si>
  <si>
    <t>零输入响应零状态响应分析</t>
  </si>
  <si>
    <t>信号的抽样与恢复、频谱分析</t>
  </si>
  <si>
    <t>A093040微机原理与接口技术</t>
  </si>
  <si>
    <t>系统认识实验</t>
  </si>
  <si>
    <t>可编程并行通信接口实验</t>
  </si>
  <si>
    <t>中断实验</t>
  </si>
  <si>
    <t>可编程计数/定时控制器实验）</t>
  </si>
  <si>
    <t>A093016高频电子线路</t>
  </si>
  <si>
    <t>高频小信号谐振放大器</t>
  </si>
  <si>
    <t>三点式LC正弦波振荡器</t>
  </si>
  <si>
    <t>幅度和频率的调制与解调</t>
  </si>
  <si>
    <t>A093037    通信原理</t>
  </si>
  <si>
    <t>移相键控调制解调实验</t>
  </si>
  <si>
    <t>抽样定理和脉冲幅度调制解调实验</t>
  </si>
  <si>
    <t>脉冲编码调制解调实验</t>
  </si>
  <si>
    <t>通信系统综合分析实验</t>
  </si>
  <si>
    <t>A093030数字信号处理实验</t>
  </si>
  <si>
    <t>FFT频谱分析</t>
  </si>
  <si>
    <t>IIRDF设计</t>
  </si>
  <si>
    <t>FIRDF设计</t>
  </si>
  <si>
    <t>DSP基础实验</t>
  </si>
  <si>
    <t>I/O寻址及硬件中断实验</t>
  </si>
  <si>
    <t>定时器及中断实验</t>
  </si>
  <si>
    <t>数字滤波设计实验</t>
  </si>
  <si>
    <t>A/D-D/A实验</t>
  </si>
  <si>
    <t>A093018计算机软件技术基础</t>
  </si>
  <si>
    <t>单链表设计</t>
  </si>
  <si>
    <t>二叉树遍历算法设计</t>
  </si>
  <si>
    <t>排序算法设计</t>
  </si>
  <si>
    <t>A093021面向对象与可视化程序设计</t>
  </si>
  <si>
    <t>Visual C++集成开发环境的熟悉</t>
  </si>
  <si>
    <t>C++类的设计及面向对象特性</t>
  </si>
  <si>
    <t>C++ STL的熟悉和使用</t>
  </si>
  <si>
    <t>基于MFC的Windows图形界面程序设计</t>
  </si>
  <si>
    <t>A093011电子系统设计</t>
  </si>
  <si>
    <t>1</t>
  </si>
  <si>
    <t>绪论课</t>
  </si>
  <si>
    <t>理论</t>
  </si>
  <si>
    <t>超声波测距仪的设计与制作</t>
  </si>
  <si>
    <t>液晶显示万年历的设计与制作</t>
  </si>
  <si>
    <t>电子温度计的设计与制作</t>
  </si>
  <si>
    <t>音频播放器的设计与制作</t>
  </si>
  <si>
    <t>A093002MATLAB程序设计</t>
  </si>
  <si>
    <t>桌面环境及基本使用方法；数据表示及矩阵基本运算</t>
  </si>
  <si>
    <t>选择结构，循环结构程序设计；M文件的调试</t>
  </si>
  <si>
    <t>编写绘图程序</t>
  </si>
  <si>
    <t>数值计算和符号计算</t>
  </si>
  <si>
    <t>专业方向实验模块</t>
  </si>
  <si>
    <t>A093042现代交换技术</t>
  </si>
  <si>
    <t>数字程控试验系统测试</t>
  </si>
  <si>
    <t>交换网络与接续实验</t>
  </si>
  <si>
    <t>程控交换信号音测试</t>
  </si>
  <si>
    <t>A093017光通信技术</t>
  </si>
  <si>
    <t>半导体激光器P-I特性测试实验</t>
  </si>
  <si>
    <t>光电探测器特性测试实验</t>
  </si>
  <si>
    <t>数字接收单元指标测试实验</t>
  </si>
  <si>
    <t>电话光纤传输系统实验</t>
  </si>
  <si>
    <t>A093008单片机原理及应用</t>
  </si>
  <si>
    <t>系统硬件配置及Proteus软件认知实验</t>
  </si>
  <si>
    <t>多数据求和与排列实验</t>
  </si>
  <si>
    <t>分支程序实验</t>
  </si>
  <si>
    <t>选做</t>
  </si>
  <si>
    <t>循环程序实验</t>
  </si>
  <si>
    <t>数据块移动实验</t>
  </si>
  <si>
    <t>8255并行I/O口扩展实验</t>
  </si>
  <si>
    <t>七段数码管显示实验</t>
  </si>
  <si>
    <t>4×4矩阵式键盘控制实验</t>
  </si>
  <si>
    <t>外部中断实验</t>
  </si>
  <si>
    <t>内部定时器应用实验</t>
  </si>
  <si>
    <t>流水灯控制实验</t>
  </si>
  <si>
    <t>步进电机正反转控制实验</t>
  </si>
  <si>
    <t>直流电机PWM控制实验</t>
  </si>
  <si>
    <t>双机串行通信及显示实验</t>
  </si>
  <si>
    <r>
      <t xml:space="preserve">A093006  </t>
    </r>
    <r>
      <rPr>
        <sz val="8"/>
        <rFont val="宋体"/>
        <family val="0"/>
      </rPr>
      <t>传感器与检测技术</t>
    </r>
  </si>
  <si>
    <t>金属箔式应变片单臂、半桥、全桥性能比较实验</t>
  </si>
  <si>
    <t>差动变压器的性能实验</t>
  </si>
  <si>
    <t>电容式传感器的位移特性实验</t>
  </si>
  <si>
    <t>压电式传感器测振动实验及电涡流传感器的位移特性实验</t>
  </si>
  <si>
    <t>A093028数字图像处理</t>
  </si>
  <si>
    <t>图像变换</t>
  </si>
  <si>
    <t>图像增强与复原</t>
  </si>
  <si>
    <t>A093035通信与网络综合开发实验</t>
  </si>
  <si>
    <t>无线信道的传播特性实验</t>
  </si>
  <si>
    <t>2G移动通信网络实验</t>
  </si>
  <si>
    <t>3G移动通信网络实验</t>
  </si>
  <si>
    <t>4G移动通信网络实验</t>
  </si>
  <si>
    <t>直接序列扩频调制实验</t>
  </si>
  <si>
    <t>直接序列扩频解调实验</t>
  </si>
  <si>
    <t>Zigbee网络实验</t>
  </si>
  <si>
    <t>智能家居实验</t>
  </si>
  <si>
    <t>106318嵌入式技术与应用</t>
  </si>
  <si>
    <t xml:space="preserve">实验系统平台及软件开发平台认识性实验 </t>
  </si>
  <si>
    <t>I/O端口实验</t>
  </si>
  <si>
    <t>时钟与电源管理的应用</t>
  </si>
  <si>
    <t>定时器实验</t>
  </si>
  <si>
    <r>
      <t>备注：</t>
    </r>
    <r>
      <rPr>
        <sz val="8"/>
        <rFont val="宋体"/>
        <family val="0"/>
      </rPr>
      <t xml:space="preserve">①实验类型分为验证、设计、综合。② 开出要求分为必做、必选、选做。
      </t>
    </r>
  </si>
  <si>
    <t>附表6      指导性教学进程安排</t>
  </si>
  <si>
    <t>课程性质</t>
  </si>
  <si>
    <t>备注</t>
  </si>
  <si>
    <t>第1学期</t>
  </si>
  <si>
    <t>第2学期</t>
  </si>
  <si>
    <t>A130004</t>
  </si>
  <si>
    <t>思想道德修养与法律基础</t>
  </si>
  <si>
    <t>大学体育2</t>
  </si>
  <si>
    <t>大学体育1</t>
  </si>
  <si>
    <r>
      <t>高等数学I-</t>
    </r>
    <r>
      <rPr>
        <sz val="9"/>
        <rFont val="宋体"/>
        <family val="0"/>
      </rPr>
      <t>A</t>
    </r>
    <r>
      <rPr>
        <sz val="9"/>
        <rFont val="宋体"/>
        <family val="0"/>
      </rPr>
      <t>2</t>
    </r>
  </si>
  <si>
    <r>
      <t>高等数学I-</t>
    </r>
    <r>
      <rPr>
        <sz val="9"/>
        <rFont val="宋体"/>
        <family val="0"/>
      </rPr>
      <t>A</t>
    </r>
    <r>
      <rPr>
        <sz val="9"/>
        <rFont val="宋体"/>
        <family val="0"/>
      </rPr>
      <t>1</t>
    </r>
  </si>
  <si>
    <t>A230001</t>
  </si>
  <si>
    <t>A110024</t>
  </si>
  <si>
    <t>电子与通信工程概论（2+X）</t>
  </si>
  <si>
    <t>MATLAB程序设计（2+X）</t>
  </si>
  <si>
    <t>A093001</t>
  </si>
  <si>
    <t>第3学期</t>
  </si>
  <si>
    <t>第4学期</t>
  </si>
  <si>
    <t>大学英语3/大学英语拓展课1</t>
  </si>
  <si>
    <r>
      <t>大学英语</t>
    </r>
    <r>
      <rPr>
        <sz val="9"/>
        <rFont val="Times New Roman"/>
        <family val="1"/>
      </rPr>
      <t>4/</t>
    </r>
    <r>
      <rPr>
        <sz val="9"/>
        <rFont val="宋体"/>
        <family val="0"/>
      </rPr>
      <t>大学英语扩展课</t>
    </r>
    <r>
      <rPr>
        <sz val="9"/>
        <rFont val="Times New Roman"/>
        <family val="1"/>
      </rPr>
      <t>2</t>
    </r>
  </si>
  <si>
    <t>大学体育3</t>
  </si>
  <si>
    <t>A093047</t>
  </si>
  <si>
    <t>A093011</t>
  </si>
  <si>
    <t xml:space="preserve">单片机原理及应用 </t>
  </si>
  <si>
    <t>A093013</t>
  </si>
  <si>
    <t>电子线路课程设计（2+X）</t>
  </si>
  <si>
    <t>A093007</t>
  </si>
  <si>
    <t>单片机应用课程设计（2+X）</t>
  </si>
  <si>
    <t>第5学期</t>
  </si>
  <si>
    <t>A093025</t>
  </si>
  <si>
    <t>第6学期</t>
  </si>
  <si>
    <r>
      <t>形势与政策</t>
    </r>
    <r>
      <rPr>
        <sz val="9"/>
        <rFont val="Times New Roman"/>
        <family val="1"/>
      </rPr>
      <t>3</t>
    </r>
  </si>
  <si>
    <r>
      <t>形势与政策</t>
    </r>
    <r>
      <rPr>
        <sz val="9"/>
        <rFont val="Times New Roman"/>
        <family val="1"/>
      </rPr>
      <t>4</t>
    </r>
  </si>
  <si>
    <t>A093030</t>
  </si>
  <si>
    <t>C3</t>
  </si>
  <si>
    <t>第7学期</t>
  </si>
  <si>
    <t>第8学期</t>
  </si>
  <si>
    <t>A093033</t>
  </si>
  <si>
    <r>
      <t>E</t>
    </r>
    <r>
      <rPr>
        <sz val="9"/>
        <rFont val="宋体"/>
        <family val="0"/>
      </rPr>
      <t>1</t>
    </r>
  </si>
  <si>
    <t>A093005</t>
  </si>
  <si>
    <t>A093004</t>
  </si>
  <si>
    <t>A093035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</si>
</sst>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_ "/>
    <numFmt numFmtId="181" formatCode="0_ "/>
    <numFmt numFmtId="182" formatCode="0.0_);[Red]\(0.0\)"/>
    <numFmt numFmtId="183" formatCode="0.0"/>
    <numFmt numFmtId="184" formatCode="0_);[Red]\(0\)"/>
  </numFmts>
  <fonts count="81">
    <font>
      <sz val="12"/>
      <name val="宋体"/>
      <family val="0"/>
    </font>
    <font>
      <sz val="11"/>
      <color indexed="8"/>
      <name val="宋体"/>
      <family val="0"/>
    </font>
    <font>
      <sz val="12"/>
      <name val="黑体"/>
      <family val="3"/>
    </font>
    <font>
      <sz val="8"/>
      <name val="黑体"/>
      <family val="3"/>
    </font>
    <font>
      <sz val="9"/>
      <name val="黑体"/>
      <family val="3"/>
    </font>
    <font>
      <sz val="9"/>
      <name val="宋体"/>
      <family val="0"/>
    </font>
    <font>
      <b/>
      <sz val="9"/>
      <name val="宋体"/>
      <family val="0"/>
    </font>
    <font>
      <sz val="9"/>
      <name val="Times New Roman"/>
      <family val="1"/>
    </font>
    <font>
      <b/>
      <sz val="20"/>
      <name val="宋体"/>
      <family val="0"/>
    </font>
    <font>
      <sz val="8"/>
      <name val="宋体"/>
      <family val="0"/>
    </font>
    <font>
      <sz val="14"/>
      <name val="黑体"/>
      <family val="3"/>
    </font>
    <font>
      <b/>
      <sz val="8"/>
      <name val="宋体"/>
      <family val="0"/>
    </font>
    <font>
      <sz val="8"/>
      <name val="Times New Roman"/>
      <family val="1"/>
    </font>
    <font>
      <sz val="10.5"/>
      <name val="Times New Roman"/>
      <family val="1"/>
    </font>
    <font>
      <b/>
      <sz val="12"/>
      <name val="宋体"/>
      <family val="0"/>
    </font>
    <font>
      <sz val="10.5"/>
      <name val="宋体"/>
      <family val="0"/>
    </font>
    <font>
      <sz val="10"/>
      <name val="宋体"/>
      <family val="0"/>
    </font>
    <font>
      <sz val="10"/>
      <name val="Times New Roman"/>
      <family val="1"/>
    </font>
    <font>
      <b/>
      <sz val="10"/>
      <name val="Times New Roman"/>
      <family val="1"/>
    </font>
    <font>
      <sz val="12"/>
      <name val="Times New Roman"/>
      <family val="1"/>
    </font>
    <font>
      <b/>
      <sz val="12"/>
      <name val="Times New Roman"/>
      <family val="1"/>
    </font>
    <font>
      <b/>
      <sz val="10"/>
      <name val="宋体"/>
      <family val="0"/>
    </font>
    <font>
      <sz val="10"/>
      <name val="黑体"/>
      <family val="3"/>
    </font>
    <font>
      <strike/>
      <sz val="9"/>
      <name val="宋体"/>
      <family val="0"/>
    </font>
    <font>
      <b/>
      <sz val="9"/>
      <name val="Times New Roman"/>
      <family val="1"/>
    </font>
    <font>
      <u val="single"/>
      <sz val="12"/>
      <color indexed="36"/>
      <name val="宋体"/>
      <family val="0"/>
    </font>
    <font>
      <u val="single"/>
      <sz val="12"/>
      <color indexed="12"/>
      <name val="宋体"/>
      <family val="0"/>
    </font>
    <font>
      <sz val="9"/>
      <color indexed="8"/>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10"/>
      <name val="宋体"/>
      <family val="0"/>
    </font>
    <font>
      <sz val="9"/>
      <color indexed="40"/>
      <name val="宋体"/>
      <family val="0"/>
    </font>
    <font>
      <sz val="8"/>
      <color indexed="10"/>
      <name val="宋体"/>
      <family val="0"/>
    </font>
    <font>
      <sz val="9"/>
      <color indexed="10"/>
      <name val="宋体"/>
      <family val="0"/>
    </font>
    <font>
      <sz val="9"/>
      <color indexed="8"/>
      <name val="Times New Roman"/>
      <family val="1"/>
    </font>
    <font>
      <sz val="12"/>
      <color indexed="10"/>
      <name val="Times New Roman"/>
      <family val="1"/>
    </font>
    <font>
      <sz val="9"/>
      <color indexed="30"/>
      <name val="Times New Roman"/>
      <family val="1"/>
    </font>
    <font>
      <sz val="9"/>
      <color indexed="30"/>
      <name val="宋体"/>
      <family val="0"/>
    </font>
    <font>
      <sz val="11"/>
      <color indexed="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
      <sz val="9"/>
      <name val="Calibri"/>
      <family val="0"/>
    </font>
    <font>
      <sz val="9"/>
      <color theme="1"/>
      <name val="Calibri"/>
      <family val="0"/>
    </font>
    <font>
      <sz val="9"/>
      <color rgb="FF00B0F0"/>
      <name val="宋体"/>
      <family val="0"/>
    </font>
    <font>
      <sz val="8"/>
      <color rgb="FFFF0000"/>
      <name val="宋体"/>
      <family val="0"/>
    </font>
    <font>
      <sz val="9"/>
      <color rgb="FFFF0000"/>
      <name val="宋体"/>
      <family val="0"/>
    </font>
    <font>
      <sz val="9"/>
      <color theme="1"/>
      <name val="Times New Roman"/>
      <family val="1"/>
    </font>
    <font>
      <sz val="12"/>
      <color rgb="FFFF0000"/>
      <name val="Times New Roman"/>
      <family val="1"/>
    </font>
    <font>
      <sz val="9"/>
      <color rgb="FF0070C0"/>
      <name val="Times New Roman"/>
      <family val="1"/>
    </font>
    <font>
      <sz val="9"/>
      <color rgb="FF0070C0"/>
      <name val="宋体"/>
      <family val="0"/>
    </font>
    <font>
      <sz val="8"/>
      <name val="Calibri"/>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75">
    <xf numFmtId="0" fontId="0" fillId="0" borderId="0">
      <alignment vertical="center"/>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8" fillId="0" borderId="0" applyNumberFormat="0" applyFill="0" applyBorder="0" applyAlignment="0" applyProtection="0"/>
    <xf numFmtId="0" fontId="59"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pplyNumberFormat="0" applyFill="0" applyBorder="0" applyAlignment="0" applyProtection="0"/>
    <xf numFmtId="0" fontId="60" fillId="20" borderId="0" applyNumberFormat="0" applyBorder="0" applyAlignment="0" applyProtection="0"/>
    <xf numFmtId="0" fontId="61"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62" fillId="21" borderId="5" applyNumberFormat="0" applyAlignment="0" applyProtection="0"/>
    <xf numFmtId="0" fontId="63" fillId="22"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67" fillId="23" borderId="0" applyNumberFormat="0" applyBorder="0" applyAlignment="0" applyProtection="0"/>
    <xf numFmtId="0" fontId="68" fillId="21" borderId="8" applyNumberFormat="0" applyAlignment="0" applyProtection="0"/>
    <xf numFmtId="0" fontId="69" fillId="24" borderId="5" applyNumberFormat="0" applyAlignment="0" applyProtection="0"/>
    <xf numFmtId="0" fontId="25" fillId="0" borderId="0" applyNumberFormat="0" applyFill="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0" fillId="31" borderId="9" applyNumberFormat="0" applyFont="0" applyAlignment="0" applyProtection="0"/>
  </cellStyleXfs>
  <cellXfs count="347">
    <xf numFmtId="0" fontId="0" fillId="0" borderId="0" xfId="0" applyAlignment="1">
      <alignment vertical="center"/>
    </xf>
    <xf numFmtId="0" fontId="70" fillId="0" borderId="0" xfId="0" applyFont="1" applyBorder="1" applyAlignment="1">
      <alignment vertical="center"/>
    </xf>
    <xf numFmtId="0" fontId="0" fillId="0" borderId="0" xfId="0" applyBorder="1" applyAlignment="1">
      <alignment vertical="center"/>
    </xf>
    <xf numFmtId="0" fontId="3" fillId="0" borderId="10" xfId="0" applyFont="1" applyFill="1" applyBorder="1" applyAlignment="1">
      <alignment horizontal="center" vertical="center" wrapText="1"/>
    </xf>
    <xf numFmtId="0" fontId="4" fillId="0" borderId="10" xfId="50" applyFont="1" applyFill="1" applyBorder="1" applyAlignment="1">
      <alignment horizontal="center" vertical="center"/>
      <protection/>
    </xf>
    <xf numFmtId="0" fontId="71" fillId="32"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72" fillId="32" borderId="10" xfId="0" applyFont="1" applyFill="1" applyBorder="1" applyAlignment="1">
      <alignment horizontal="left" vertical="center" wrapText="1"/>
    </xf>
    <xf numFmtId="0" fontId="72" fillId="32" borderId="10" xfId="0" applyFont="1" applyFill="1" applyBorder="1" applyAlignment="1">
      <alignment horizontal="left" vertical="center"/>
    </xf>
    <xf numFmtId="0" fontId="73"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71" fillId="32" borderId="10" xfId="0" applyFont="1" applyFill="1" applyBorder="1" applyAlignment="1">
      <alignment horizontal="left" vertical="center"/>
    </xf>
    <xf numFmtId="180" fontId="5" fillId="0" borderId="10"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0" xfId="50" applyFont="1" applyFill="1" applyBorder="1" applyAlignment="1">
      <alignment horizontal="center" vertical="center"/>
      <protection/>
    </xf>
    <xf numFmtId="0" fontId="6" fillId="0" borderId="10" xfId="0" applyFont="1" applyFill="1" applyBorder="1" applyAlignment="1">
      <alignment horizontal="left" vertical="center" wrapText="1"/>
    </xf>
    <xf numFmtId="0" fontId="0" fillId="0" borderId="10" xfId="0" applyBorder="1" applyAlignment="1">
      <alignment vertical="center"/>
    </xf>
    <xf numFmtId="0" fontId="5" fillId="0" borderId="10" xfId="0" applyFont="1" applyFill="1" applyBorder="1" applyAlignment="1">
      <alignment vertical="center" wrapText="1"/>
    </xf>
    <xf numFmtId="181" fontId="5" fillId="0" borderId="10" xfId="0" applyNumberFormat="1" applyFont="1" applyFill="1" applyBorder="1" applyAlignment="1">
      <alignment horizontal="center" vertical="center" wrapText="1"/>
    </xf>
    <xf numFmtId="0" fontId="73" fillId="32" borderId="10" xfId="0" applyFont="1" applyFill="1" applyBorder="1" applyAlignment="1">
      <alignment horizontal="left" vertical="center" wrapText="1"/>
    </xf>
    <xf numFmtId="1" fontId="6"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182" fontId="5" fillId="0" borderId="10" xfId="48" applyNumberFormat="1"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180"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183" fontId="6" fillId="0" borderId="10" xfId="0" applyNumberFormat="1" applyFont="1" applyFill="1" applyBorder="1" applyAlignment="1">
      <alignment horizontal="center" vertical="center" wrapText="1"/>
    </xf>
    <xf numFmtId="0" fontId="5" fillId="0" borderId="10" xfId="47" applyFont="1" applyFill="1" applyBorder="1" applyAlignment="1">
      <alignment horizontal="left" vertical="center" wrapText="1"/>
      <protection/>
    </xf>
    <xf numFmtId="0" fontId="70" fillId="0" borderId="0" xfId="0" applyFont="1" applyFill="1" applyBorder="1" applyAlignment="1">
      <alignment vertical="center"/>
    </xf>
    <xf numFmtId="0" fontId="0" fillId="0" borderId="0" xfId="0" applyFill="1" applyBorder="1" applyAlignment="1">
      <alignment vertical="center"/>
    </xf>
    <xf numFmtId="0" fontId="71" fillId="0" borderId="10" xfId="0" applyFont="1" applyFill="1" applyBorder="1" applyAlignment="1">
      <alignment horizontal="center" vertical="center"/>
    </xf>
    <xf numFmtId="0" fontId="5" fillId="0" borderId="10" xfId="42" applyFont="1" applyFill="1" applyBorder="1" applyAlignment="1">
      <alignment horizontal="left" vertical="center" wrapText="1"/>
      <protection/>
    </xf>
    <xf numFmtId="180" fontId="6" fillId="0" borderId="10" xfId="0" applyNumberFormat="1" applyFont="1" applyFill="1" applyBorder="1" applyAlignment="1">
      <alignment horizontal="center" vertical="center" wrapText="1"/>
    </xf>
    <xf numFmtId="0" fontId="8" fillId="32" borderId="0" xfId="40" applyFont="1" applyFill="1" applyAlignment="1">
      <alignment horizontal="center" vertical="center" wrapText="1"/>
      <protection/>
    </xf>
    <xf numFmtId="0" fontId="5" fillId="32" borderId="0" xfId="40" applyFont="1" applyFill="1" applyAlignment="1">
      <alignment horizontal="center" vertical="center" wrapText="1"/>
      <protection/>
    </xf>
    <xf numFmtId="0" fontId="74" fillId="32" borderId="0" xfId="40" applyFont="1" applyFill="1" applyAlignment="1">
      <alignment horizontal="center" vertical="center" wrapText="1"/>
      <protection/>
    </xf>
    <xf numFmtId="0" fontId="9" fillId="32" borderId="0" xfId="40" applyFont="1" applyFill="1" applyAlignment="1">
      <alignment vertical="center" wrapText="1"/>
      <protection/>
    </xf>
    <xf numFmtId="0" fontId="75" fillId="33" borderId="0" xfId="40" applyFont="1" applyFill="1" applyAlignment="1">
      <alignment vertical="center" wrapText="1"/>
      <protection/>
    </xf>
    <xf numFmtId="0" fontId="5" fillId="32" borderId="0" xfId="40" applyFont="1" applyFill="1" applyAlignment="1">
      <alignment horizontal="left" vertical="center"/>
      <protection/>
    </xf>
    <xf numFmtId="0" fontId="5" fillId="32" borderId="0" xfId="40" applyFont="1" applyFill="1" applyAlignment="1">
      <alignment vertical="center" wrapText="1"/>
      <protection/>
    </xf>
    <xf numFmtId="0" fontId="4" fillId="0" borderId="10" xfId="40" applyFont="1" applyFill="1" applyBorder="1" applyAlignment="1">
      <alignment horizontal="center" vertical="center" wrapText="1"/>
      <protection/>
    </xf>
    <xf numFmtId="0" fontId="9" fillId="0" borderId="11" xfId="40" applyFont="1" applyFill="1" applyBorder="1" applyAlignment="1">
      <alignment horizontal="center" vertical="center" wrapText="1"/>
      <protection/>
    </xf>
    <xf numFmtId="0" fontId="9" fillId="0" borderId="10" xfId="40" applyFont="1" applyFill="1" applyBorder="1" applyAlignment="1">
      <alignment horizontal="center" vertical="center" wrapText="1"/>
      <protection/>
    </xf>
    <xf numFmtId="0" fontId="76" fillId="0" borderId="10" xfId="0" applyFont="1" applyFill="1" applyBorder="1" applyAlignment="1">
      <alignment horizontal="center" vertical="center" wrapText="1"/>
    </xf>
    <xf numFmtId="0" fontId="9" fillId="0" borderId="12" xfId="40" applyFont="1" applyFill="1" applyBorder="1" applyAlignment="1">
      <alignment horizontal="center" vertical="center" wrapText="1"/>
      <protection/>
    </xf>
    <xf numFmtId="0" fontId="9" fillId="0" borderId="13" xfId="40" applyFont="1" applyFill="1" applyBorder="1" applyAlignment="1">
      <alignment horizontal="center" vertical="center" wrapText="1"/>
      <protection/>
    </xf>
    <xf numFmtId="0" fontId="9" fillId="0" borderId="10" xfId="48" applyFont="1" applyFill="1" applyBorder="1" applyAlignment="1">
      <alignment horizontal="center" vertical="center" wrapText="1"/>
      <protection/>
    </xf>
    <xf numFmtId="49" fontId="9" fillId="0" borderId="10" xfId="40" applyNumberFormat="1" applyFont="1" applyFill="1" applyBorder="1" applyAlignment="1">
      <alignment horizontal="center" vertical="center" wrapText="1"/>
      <protection/>
    </xf>
    <xf numFmtId="184" fontId="9" fillId="0" borderId="10" xfId="40" applyNumberFormat="1" applyFont="1" applyFill="1" applyBorder="1" applyAlignment="1">
      <alignment horizontal="center" vertical="center" wrapText="1"/>
      <protection/>
    </xf>
    <xf numFmtId="0" fontId="9" fillId="0" borderId="10" xfId="40" applyFont="1" applyFill="1" applyBorder="1" applyAlignment="1">
      <alignment horizontal="justify" vertical="center" wrapText="1"/>
      <protection/>
    </xf>
    <xf numFmtId="0" fontId="9" fillId="0" borderId="11" xfId="40" applyFont="1" applyFill="1" applyBorder="1" applyAlignment="1">
      <alignment horizontal="center" vertical="center"/>
      <protection/>
    </xf>
    <xf numFmtId="0" fontId="11" fillId="0" borderId="10" xfId="40" applyFont="1" applyFill="1" applyBorder="1" applyAlignment="1">
      <alignment horizontal="center" vertical="center" wrapText="1"/>
      <protection/>
    </xf>
    <xf numFmtId="0" fontId="9" fillId="0" borderId="10" xfId="45" applyFont="1" applyFill="1" applyBorder="1" applyAlignment="1">
      <alignment horizontal="center" vertical="center" wrapText="1"/>
      <protection/>
    </xf>
    <xf numFmtId="0" fontId="9" fillId="0" borderId="10" xfId="46" applyFont="1" applyFill="1" applyBorder="1" applyAlignment="1">
      <alignment horizontal="center" vertical="center" wrapText="1"/>
      <protection/>
    </xf>
    <xf numFmtId="0" fontId="8" fillId="0" borderId="0" xfId="40" applyFont="1" applyFill="1" applyAlignment="1">
      <alignment horizontal="center" vertical="center" wrapText="1"/>
      <protection/>
    </xf>
    <xf numFmtId="0" fontId="5" fillId="0" borderId="0" xfId="40" applyFont="1" applyFill="1" applyAlignment="1">
      <alignment horizontal="center" vertical="center" wrapText="1"/>
      <protection/>
    </xf>
    <xf numFmtId="0" fontId="9" fillId="0" borderId="14" xfId="40" applyFont="1" applyFill="1" applyBorder="1" applyAlignment="1">
      <alignment horizontal="center" vertical="center" wrapText="1"/>
      <protection/>
    </xf>
    <xf numFmtId="0" fontId="9" fillId="0" borderId="0" xfId="40" applyFont="1" applyFill="1" applyAlignment="1">
      <alignment horizontal="center" vertical="center" wrapText="1"/>
      <protection/>
    </xf>
    <xf numFmtId="0" fontId="9" fillId="0" borderId="10" xfId="40" applyNumberFormat="1" applyFont="1" applyFill="1" applyBorder="1" applyAlignment="1">
      <alignment horizontal="center" vertical="center" wrapText="1"/>
      <protection/>
    </xf>
    <xf numFmtId="0" fontId="9" fillId="0" borderId="0" xfId="40" applyFont="1" applyFill="1" applyAlignment="1">
      <alignment vertical="center" wrapText="1"/>
      <protection/>
    </xf>
    <xf numFmtId="0" fontId="5" fillId="0" borderId="15" xfId="40" applyFont="1" applyFill="1" applyBorder="1" applyAlignment="1">
      <alignment horizontal="center" vertical="center" wrapText="1"/>
      <protection/>
    </xf>
    <xf numFmtId="0" fontId="5" fillId="0" borderId="0" xfId="40" applyFont="1" applyFill="1" applyAlignment="1">
      <alignment vertical="center" wrapText="1"/>
      <protection/>
    </xf>
    <xf numFmtId="0" fontId="9" fillId="0" borderId="13" xfId="48" applyFont="1" applyFill="1" applyBorder="1" applyAlignment="1">
      <alignment horizontal="center" vertical="center" wrapText="1"/>
      <protection/>
    </xf>
    <xf numFmtId="0" fontId="12" fillId="0" borderId="10" xfId="40" applyFont="1" applyFill="1" applyBorder="1" applyAlignment="1">
      <alignment horizontal="center" vertical="center" wrapText="1"/>
      <protection/>
    </xf>
    <xf numFmtId="0" fontId="9" fillId="0" borderId="10" xfId="40" applyFont="1" applyFill="1" applyBorder="1" applyAlignment="1">
      <alignment horizontal="left" vertical="center" wrapText="1"/>
      <protection/>
    </xf>
    <xf numFmtId="49" fontId="9" fillId="0" borderId="10" xfId="48" applyNumberFormat="1" applyFont="1" applyFill="1" applyBorder="1" applyAlignment="1">
      <alignment horizontal="center" vertical="center" wrapText="1"/>
      <protection/>
    </xf>
    <xf numFmtId="184" fontId="9" fillId="0" borderId="10" xfId="48" applyNumberFormat="1" applyFont="1" applyFill="1" applyBorder="1" applyAlignment="1">
      <alignment horizontal="center" vertical="center" wrapText="1"/>
      <protection/>
    </xf>
    <xf numFmtId="0" fontId="12" fillId="0" borderId="10" xfId="47" applyFont="1" applyFill="1" applyBorder="1" applyAlignment="1">
      <alignment horizontal="center" vertical="center" wrapText="1"/>
      <protection/>
    </xf>
    <xf numFmtId="0" fontId="9" fillId="0" borderId="10" xfId="47" applyFont="1" applyFill="1" applyBorder="1" applyAlignment="1">
      <alignment horizontal="center" vertical="center" wrapText="1"/>
      <protection/>
    </xf>
    <xf numFmtId="0" fontId="0" fillId="0" borderId="0" xfId="50" applyAlignment="1">
      <alignment vertical="center"/>
      <protection/>
    </xf>
    <xf numFmtId="0" fontId="2" fillId="0" borderId="10" xfId="50" applyFont="1" applyFill="1" applyBorder="1" applyAlignment="1">
      <alignment horizontal="center" vertical="center" wrapText="1"/>
      <protection/>
    </xf>
    <xf numFmtId="0" fontId="13" fillId="0" borderId="0" xfId="50" applyFont="1" applyAlignment="1">
      <alignment horizontal="justify" vertical="center" wrapText="1"/>
      <protection/>
    </xf>
    <xf numFmtId="0" fontId="0" fillId="0" borderId="10" xfId="50" applyFont="1" applyFill="1" applyBorder="1" applyAlignment="1">
      <alignment horizontal="center" vertical="center" wrapText="1"/>
      <protection/>
    </xf>
    <xf numFmtId="2" fontId="0" fillId="0" borderId="10" xfId="50" applyNumberFormat="1" applyFont="1" applyFill="1" applyBorder="1" applyAlignment="1">
      <alignment horizontal="center" vertical="center" wrapText="1"/>
      <protection/>
    </xf>
    <xf numFmtId="0" fontId="14" fillId="0" borderId="10" xfId="0" applyFont="1" applyFill="1" applyBorder="1" applyAlignment="1">
      <alignment horizontal="center" vertical="center" wrapText="1"/>
    </xf>
    <xf numFmtId="0" fontId="14" fillId="0" borderId="10" xfId="50"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0" fillId="0" borderId="10" xfId="50" applyFont="1" applyFill="1" applyBorder="1" applyAlignment="1">
      <alignment horizontal="center" vertical="center"/>
      <protection/>
    </xf>
    <xf numFmtId="0" fontId="14" fillId="0" borderId="10" xfId="50" applyFont="1" applyFill="1" applyBorder="1" applyAlignment="1">
      <alignment horizontal="center" vertical="center"/>
      <protection/>
    </xf>
    <xf numFmtId="0" fontId="15" fillId="0" borderId="0" xfId="50" applyFont="1" applyBorder="1" applyAlignment="1">
      <alignment vertical="center" wrapText="1"/>
      <protection/>
    </xf>
    <xf numFmtId="0" fontId="0" fillId="0" borderId="0" xfId="50">
      <alignment/>
      <protection/>
    </xf>
    <xf numFmtId="0" fontId="0" fillId="0" borderId="0" xfId="50" applyFont="1">
      <alignment/>
      <protection/>
    </xf>
    <xf numFmtId="0" fontId="2" fillId="0" borderId="10" xfId="50" applyFont="1" applyBorder="1" applyAlignment="1">
      <alignment horizontal="center" vertical="center" wrapText="1"/>
      <protection/>
    </xf>
    <xf numFmtId="0" fontId="19" fillId="0" borderId="10" xfId="50" applyFont="1" applyBorder="1" applyAlignment="1">
      <alignment horizontal="center" vertical="center" wrapText="1"/>
      <protection/>
    </xf>
    <xf numFmtId="0" fontId="0" fillId="0" borderId="10" xfId="50" applyFont="1" applyBorder="1" applyAlignment="1">
      <alignment horizontal="justify" vertical="center" wrapText="1"/>
      <protection/>
    </xf>
    <xf numFmtId="0" fontId="20" fillId="0" borderId="10" xfId="50" applyFont="1" applyBorder="1" applyAlignment="1">
      <alignment horizontal="center" vertical="center" wrapText="1"/>
      <protection/>
    </xf>
    <xf numFmtId="0" fontId="19" fillId="0" borderId="10" xfId="50" applyFont="1" applyFill="1" applyBorder="1" applyAlignment="1">
      <alignment horizontal="center" vertical="center" wrapText="1"/>
      <protection/>
    </xf>
    <xf numFmtId="0" fontId="0" fillId="0" borderId="10" xfId="50" applyFont="1" applyFill="1" applyBorder="1" applyAlignment="1">
      <alignment horizontal="justify" vertical="center" wrapText="1"/>
      <protection/>
    </xf>
    <xf numFmtId="0" fontId="20" fillId="0" borderId="10" xfId="51" applyFont="1" applyFill="1" applyBorder="1" applyAlignment="1">
      <alignment horizontal="center" vertical="center" wrapText="1"/>
      <protection/>
    </xf>
    <xf numFmtId="0" fontId="20" fillId="0" borderId="10" xfId="51" applyNumberFormat="1" applyFont="1" applyFill="1" applyBorder="1" applyAlignment="1">
      <alignment horizontal="center" vertical="center" wrapText="1"/>
      <protection/>
    </xf>
    <xf numFmtId="0" fontId="20" fillId="0" borderId="10" xfId="50" applyFont="1" applyFill="1" applyBorder="1" applyAlignment="1">
      <alignment horizontal="center" vertical="center" wrapText="1"/>
      <protection/>
    </xf>
    <xf numFmtId="0" fontId="2" fillId="0" borderId="10" xfId="50" applyFont="1" applyBorder="1" applyAlignment="1">
      <alignment horizontal="center" vertical="center"/>
      <protection/>
    </xf>
    <xf numFmtId="0" fontId="2" fillId="0" borderId="10" xfId="50" applyFont="1" applyFill="1" applyBorder="1" applyAlignment="1">
      <alignment horizontal="center" vertical="center"/>
      <protection/>
    </xf>
    <xf numFmtId="0" fontId="70" fillId="0" borderId="0" xfId="51" applyFont="1" applyAlignment="1">
      <alignment vertical="center"/>
      <protection/>
    </xf>
    <xf numFmtId="0" fontId="70" fillId="33" borderId="0" xfId="51" applyFont="1" applyFill="1" applyAlignment="1">
      <alignment vertical="center"/>
      <protection/>
    </xf>
    <xf numFmtId="0" fontId="0" fillId="0" borderId="0" xfId="51" applyFont="1" applyAlignment="1">
      <alignment vertical="center"/>
      <protection/>
    </xf>
    <xf numFmtId="0" fontId="2" fillId="0" borderId="10" xfId="51" applyFont="1" applyFill="1" applyBorder="1" applyAlignment="1">
      <alignment horizontal="center" vertical="center" wrapText="1"/>
      <protection/>
    </xf>
    <xf numFmtId="0" fontId="19" fillId="0" borderId="10" xfId="51" applyFont="1" applyFill="1" applyBorder="1" applyAlignment="1">
      <alignment horizontal="center" vertical="center" wrapText="1"/>
      <protection/>
    </xf>
    <xf numFmtId="0" fontId="0" fillId="0" borderId="10" xfId="51" applyFont="1" applyFill="1" applyBorder="1" applyAlignment="1">
      <alignment horizontal="center" vertical="center" wrapText="1"/>
      <protection/>
    </xf>
    <xf numFmtId="0" fontId="18" fillId="0" borderId="10" xfId="51" applyFont="1" applyFill="1" applyBorder="1" applyAlignment="1">
      <alignment horizontal="center" vertical="center"/>
      <protection/>
    </xf>
    <xf numFmtId="0" fontId="14" fillId="0" borderId="10" xfId="51" applyFont="1" applyFill="1" applyBorder="1" applyAlignment="1">
      <alignment horizontal="center" vertical="center" wrapText="1"/>
      <protection/>
    </xf>
    <xf numFmtId="180" fontId="19" fillId="0" borderId="10" xfId="51" applyNumberFormat="1" applyFont="1" applyFill="1" applyBorder="1" applyAlignment="1">
      <alignment horizontal="center" vertical="center" wrapText="1"/>
      <protection/>
    </xf>
    <xf numFmtId="49" fontId="19" fillId="0" borderId="10" xfId="51" applyNumberFormat="1" applyFont="1" applyFill="1" applyBorder="1" applyAlignment="1">
      <alignment horizontal="center" vertical="center" wrapText="1"/>
      <protection/>
    </xf>
    <xf numFmtId="49" fontId="20" fillId="0" borderId="10" xfId="51" applyNumberFormat="1" applyFont="1" applyFill="1" applyBorder="1" applyAlignment="1">
      <alignment horizontal="center" vertical="center" wrapText="1"/>
      <protection/>
    </xf>
    <xf numFmtId="0" fontId="19" fillId="0" borderId="10" xfId="51" applyFont="1" applyFill="1" applyBorder="1" applyAlignment="1">
      <alignment horizontal="center" vertical="center"/>
      <protection/>
    </xf>
    <xf numFmtId="0" fontId="20" fillId="0" borderId="10" xfId="51" applyFont="1" applyFill="1" applyBorder="1" applyAlignment="1">
      <alignment horizontal="center" vertical="center"/>
      <protection/>
    </xf>
    <xf numFmtId="0" fontId="0" fillId="0" borderId="10" xfId="51" applyFont="1" applyFill="1" applyBorder="1" applyAlignment="1">
      <alignment vertical="center"/>
      <protection/>
    </xf>
    <xf numFmtId="0" fontId="10" fillId="0" borderId="0" xfId="51" applyFont="1" applyBorder="1" applyAlignment="1">
      <alignment horizontal="center" vertical="center"/>
      <protection/>
    </xf>
    <xf numFmtId="0" fontId="2" fillId="0" borderId="0" xfId="51" applyFont="1" applyBorder="1" applyAlignment="1">
      <alignment horizontal="center" vertical="center" wrapText="1"/>
      <protection/>
    </xf>
    <xf numFmtId="0" fontId="0" fillId="0" borderId="10" xfId="51" applyFont="1" applyFill="1" applyBorder="1" applyAlignment="1">
      <alignment horizontal="center" vertical="center"/>
      <protection/>
    </xf>
    <xf numFmtId="0" fontId="77" fillId="0" borderId="0" xfId="51" applyFont="1" applyBorder="1" applyAlignment="1">
      <alignment horizontal="center" vertical="center" wrapText="1"/>
      <protection/>
    </xf>
    <xf numFmtId="0" fontId="19" fillId="0" borderId="0" xfId="51" applyFont="1" applyBorder="1" applyAlignment="1">
      <alignment horizontal="center" vertical="center" wrapText="1"/>
      <protection/>
    </xf>
    <xf numFmtId="0" fontId="77" fillId="0" borderId="0" xfId="51" applyFont="1" applyFill="1" applyBorder="1" applyAlignment="1">
      <alignment horizontal="center" vertical="center" wrapText="1"/>
      <protection/>
    </xf>
    <xf numFmtId="0" fontId="20" fillId="0" borderId="0" xfId="51" applyFont="1" applyBorder="1" applyAlignment="1">
      <alignment horizontal="left" vertical="center" wrapText="1"/>
      <protection/>
    </xf>
    <xf numFmtId="0" fontId="8" fillId="0" borderId="0" xfId="42" applyFont="1" applyFill="1" applyAlignment="1">
      <alignment horizontal="center" vertical="center" wrapText="1"/>
      <protection/>
    </xf>
    <xf numFmtId="0" fontId="5" fillId="0" borderId="0" xfId="42" applyFont="1" applyFill="1" applyAlignment="1">
      <alignment horizontal="center" vertical="center" wrapText="1"/>
      <protection/>
    </xf>
    <xf numFmtId="0" fontId="75" fillId="0" borderId="0" xfId="42" applyFont="1" applyFill="1" applyAlignment="1">
      <alignment horizontal="center" vertical="center" wrapText="1"/>
      <protection/>
    </xf>
    <xf numFmtId="0" fontId="75" fillId="0" borderId="16" xfId="42" applyFont="1" applyFill="1" applyBorder="1" applyAlignment="1">
      <alignment horizontal="center" vertical="center" wrapText="1"/>
      <protection/>
    </xf>
    <xf numFmtId="0" fontId="5" fillId="0" borderId="0" xfId="42" applyFont="1" applyFill="1" applyAlignment="1">
      <alignment vertical="center" wrapText="1"/>
      <protection/>
    </xf>
    <xf numFmtId="0" fontId="5" fillId="33" borderId="0" xfId="42" applyFont="1" applyFill="1" applyAlignment="1">
      <alignment vertical="center" wrapText="1"/>
      <protection/>
    </xf>
    <xf numFmtId="0" fontId="75" fillId="0" borderId="0" xfId="42" applyFont="1" applyFill="1" applyAlignment="1">
      <alignment vertical="center" wrapText="1"/>
      <protection/>
    </xf>
    <xf numFmtId="0" fontId="5" fillId="0" borderId="0" xfId="42" applyFont="1" applyFill="1" applyAlignment="1">
      <alignment horizontal="left" vertical="center" wrapText="1"/>
      <protection/>
    </xf>
    <xf numFmtId="0" fontId="75" fillId="33" borderId="0" xfId="42" applyFont="1" applyFill="1" applyAlignment="1">
      <alignment vertical="center" wrapText="1"/>
      <protection/>
    </xf>
    <xf numFmtId="0" fontId="23" fillId="0" borderId="0" xfId="42" applyFont="1" applyFill="1" applyAlignment="1">
      <alignment vertical="center" wrapText="1"/>
      <protection/>
    </xf>
    <xf numFmtId="181" fontId="6" fillId="32" borderId="0" xfId="42" applyNumberFormat="1" applyFont="1" applyFill="1" applyAlignment="1">
      <alignment horizontal="left" vertical="center"/>
      <protection/>
    </xf>
    <xf numFmtId="0" fontId="6" fillId="32" borderId="0" xfId="42" applyFont="1" applyFill="1" applyAlignment="1">
      <alignment vertical="center" wrapText="1"/>
      <protection/>
    </xf>
    <xf numFmtId="0" fontId="5" fillId="32" borderId="0" xfId="42" applyFont="1" applyFill="1" applyAlignment="1">
      <alignment vertical="center" wrapText="1"/>
      <protection/>
    </xf>
    <xf numFmtId="0" fontId="5" fillId="32" borderId="0" xfId="42" applyFont="1" applyFill="1" applyAlignment="1">
      <alignment horizontal="center" vertical="center" wrapText="1"/>
      <protection/>
    </xf>
    <xf numFmtId="0" fontId="5" fillId="32" borderId="0" xfId="42" applyFont="1" applyFill="1" applyAlignment="1">
      <alignment horizontal="left" vertical="center" wrapText="1"/>
      <protection/>
    </xf>
    <xf numFmtId="180" fontId="5" fillId="32" borderId="0" xfId="42" applyNumberFormat="1" applyFont="1" applyFill="1" applyAlignment="1">
      <alignment horizontal="center" vertical="center" wrapText="1"/>
      <protection/>
    </xf>
    <xf numFmtId="0" fontId="5" fillId="32" borderId="12" xfId="42" applyFont="1" applyFill="1" applyBorder="1" applyAlignment="1">
      <alignment horizontal="center" vertical="center" wrapText="1"/>
      <protection/>
    </xf>
    <xf numFmtId="0" fontId="4" fillId="0" borderId="10" xfId="42" applyFont="1" applyFill="1" applyBorder="1" applyAlignment="1">
      <alignment horizontal="center" vertical="center" wrapText="1"/>
      <protection/>
    </xf>
    <xf numFmtId="0" fontId="7" fillId="0" borderId="10" xfId="49" applyFont="1" applyFill="1" applyBorder="1" applyAlignment="1">
      <alignment horizontal="center" vertical="center" wrapText="1"/>
      <protection/>
    </xf>
    <xf numFmtId="0" fontId="5" fillId="0" borderId="10" xfId="49" applyFont="1" applyFill="1" applyBorder="1" applyAlignment="1">
      <alignment horizontal="left" vertical="center" wrapText="1"/>
      <protection/>
    </xf>
    <xf numFmtId="180" fontId="5" fillId="0" borderId="10" xfId="42" applyNumberFormat="1" applyFont="1" applyFill="1" applyBorder="1" applyAlignment="1">
      <alignment horizontal="center" vertical="center" wrapText="1"/>
      <protection/>
    </xf>
    <xf numFmtId="0" fontId="5" fillId="0" borderId="10" xfId="42" applyFont="1" applyFill="1" applyBorder="1" applyAlignment="1">
      <alignment horizontal="center" vertical="center" wrapText="1"/>
      <protection/>
    </xf>
    <xf numFmtId="0" fontId="7" fillId="0" borderId="13" xfId="49" applyFont="1" applyFill="1" applyBorder="1" applyAlignment="1">
      <alignment horizontal="center" vertical="center" wrapText="1"/>
      <protection/>
    </xf>
    <xf numFmtId="0" fontId="5" fillId="0" borderId="13" xfId="49" applyFont="1" applyFill="1" applyBorder="1" applyAlignment="1">
      <alignment horizontal="left" vertical="center" wrapText="1"/>
      <protection/>
    </xf>
    <xf numFmtId="180" fontId="5" fillId="0" borderId="13" xfId="42" applyNumberFormat="1" applyFont="1" applyFill="1" applyBorder="1" applyAlignment="1">
      <alignment horizontal="center" vertical="center" wrapText="1"/>
      <protection/>
    </xf>
    <xf numFmtId="0" fontId="5" fillId="0" borderId="13" xfId="42" applyFont="1" applyFill="1" applyBorder="1" applyAlignment="1">
      <alignment horizontal="center" vertical="center" wrapText="1"/>
      <protection/>
    </xf>
    <xf numFmtId="182" fontId="5" fillId="0" borderId="10" xfId="42" applyNumberFormat="1" applyFont="1" applyFill="1" applyBorder="1" applyAlignment="1">
      <alignment horizontal="center" vertical="center" wrapText="1"/>
      <protection/>
    </xf>
    <xf numFmtId="0" fontId="5" fillId="0" borderId="17" xfId="42" applyFont="1" applyFill="1" applyBorder="1" applyAlignment="1">
      <alignment horizontal="center" vertical="center" wrapText="1"/>
      <protection/>
    </xf>
    <xf numFmtId="0" fontId="5" fillId="0" borderId="10" xfId="42" applyFont="1" applyFill="1" applyBorder="1" applyAlignment="1">
      <alignment vertical="center" wrapText="1"/>
      <protection/>
    </xf>
    <xf numFmtId="180" fontId="11" fillId="0" borderId="10" xfId="42" applyNumberFormat="1" applyFont="1" applyFill="1" applyBorder="1" applyAlignment="1">
      <alignment horizontal="center" vertical="center" wrapText="1"/>
      <protection/>
    </xf>
    <xf numFmtId="181" fontId="11" fillId="0" borderId="10" xfId="42" applyNumberFormat="1" applyFont="1" applyFill="1" applyBorder="1" applyAlignment="1">
      <alignment horizontal="center" vertical="center" wrapText="1"/>
      <protection/>
    </xf>
    <xf numFmtId="182" fontId="5" fillId="0" borderId="10" xfId="49" applyNumberFormat="1" applyFont="1" applyFill="1" applyBorder="1" applyAlignment="1">
      <alignment horizontal="center" vertical="center" wrapText="1"/>
      <protection/>
    </xf>
    <xf numFmtId="0" fontId="6" fillId="0" borderId="17" xfId="42" applyFont="1" applyFill="1" applyBorder="1" applyAlignment="1">
      <alignment horizontal="center" vertical="center" wrapText="1"/>
      <protection/>
    </xf>
    <xf numFmtId="0" fontId="5" fillId="0" borderId="10" xfId="44" applyFont="1" applyFill="1" applyBorder="1" applyAlignment="1">
      <alignment horizontal="center" vertical="center" wrapText="1"/>
      <protection/>
    </xf>
    <xf numFmtId="0" fontId="5" fillId="0" borderId="14" xfId="42" applyFont="1" applyFill="1" applyBorder="1" applyAlignment="1">
      <alignment horizontal="justify" vertical="center" wrapText="1"/>
      <protection/>
    </xf>
    <xf numFmtId="182" fontId="11" fillId="0" borderId="13" xfId="42" applyNumberFormat="1" applyFont="1" applyFill="1" applyBorder="1" applyAlignment="1">
      <alignment horizontal="center" vertical="center" wrapText="1"/>
      <protection/>
    </xf>
    <xf numFmtId="184" fontId="11" fillId="0" borderId="13" xfId="42" applyNumberFormat="1" applyFont="1" applyFill="1" applyBorder="1" applyAlignment="1">
      <alignment horizontal="center" vertical="center" wrapText="1"/>
      <protection/>
    </xf>
    <xf numFmtId="184" fontId="11" fillId="0" borderId="13" xfId="42" applyNumberFormat="1" applyFont="1" applyFill="1" applyBorder="1" applyAlignment="1">
      <alignment vertical="center" wrapText="1"/>
      <protection/>
    </xf>
    <xf numFmtId="0" fontId="7" fillId="0" borderId="10" xfId="42" applyFont="1" applyFill="1" applyBorder="1" applyAlignment="1">
      <alignment vertical="center" wrapText="1"/>
      <protection/>
    </xf>
    <xf numFmtId="0" fontId="5" fillId="0" borderId="17" xfId="42" applyFont="1" applyFill="1" applyBorder="1" applyAlignment="1">
      <alignment horizontal="justify" vertical="center" wrapText="1"/>
      <protection/>
    </xf>
    <xf numFmtId="0" fontId="6" fillId="0" borderId="10" xfId="42" applyFont="1" applyFill="1" applyBorder="1" applyAlignment="1">
      <alignment horizontal="center" vertical="center" wrapText="1"/>
      <protection/>
    </xf>
    <xf numFmtId="0" fontId="78" fillId="0" borderId="10" xfId="49" applyFont="1" applyFill="1" applyBorder="1" applyAlignment="1">
      <alignment horizontal="center" vertical="center" wrapText="1"/>
      <protection/>
    </xf>
    <xf numFmtId="0" fontId="79" fillId="0" borderId="10" xfId="42" applyFont="1" applyFill="1" applyBorder="1" applyAlignment="1">
      <alignment vertical="center" wrapText="1"/>
      <protection/>
    </xf>
    <xf numFmtId="182" fontId="79" fillId="0" borderId="10" xfId="42" applyNumberFormat="1" applyFont="1" applyFill="1" applyBorder="1" applyAlignment="1">
      <alignment horizontal="center" vertical="center" wrapText="1"/>
      <protection/>
    </xf>
    <xf numFmtId="182" fontId="79" fillId="0" borderId="10" xfId="49" applyNumberFormat="1" applyFont="1" applyFill="1" applyBorder="1" applyAlignment="1">
      <alignment horizontal="center" vertical="center" wrapText="1"/>
      <protection/>
    </xf>
    <xf numFmtId="0" fontId="4" fillId="0" borderId="17" xfId="42" applyFont="1" applyFill="1" applyBorder="1" applyAlignment="1">
      <alignment horizontal="center" vertical="center" wrapText="1"/>
      <protection/>
    </xf>
    <xf numFmtId="0" fontId="5" fillId="0" borderId="10" xfId="42" applyFont="1" applyFill="1" applyBorder="1" applyAlignment="1">
      <alignment horizontal="center" wrapText="1"/>
      <protection/>
    </xf>
    <xf numFmtId="184" fontId="11" fillId="0" borderId="16" xfId="42" applyNumberFormat="1" applyFont="1" applyFill="1" applyBorder="1" applyAlignment="1">
      <alignment horizontal="center" vertical="center" wrapText="1"/>
      <protection/>
    </xf>
    <xf numFmtId="0" fontId="5" fillId="0" borderId="16" xfId="42" applyFont="1" applyFill="1" applyBorder="1" applyAlignment="1">
      <alignment horizontal="center" vertical="center" wrapText="1"/>
      <protection/>
    </xf>
    <xf numFmtId="0" fontId="6" fillId="0" borderId="13" xfId="42" applyFont="1" applyFill="1" applyBorder="1" applyAlignment="1">
      <alignment horizontal="center" vertical="center" wrapText="1"/>
      <protection/>
    </xf>
    <xf numFmtId="0" fontId="6" fillId="0" borderId="18" xfId="42" applyFont="1" applyFill="1" applyBorder="1" applyAlignment="1">
      <alignment horizontal="center" vertical="center" wrapText="1"/>
      <protection/>
    </xf>
    <xf numFmtId="180" fontId="6" fillId="0" borderId="10" xfId="42" applyNumberFormat="1" applyFont="1" applyFill="1" applyBorder="1" applyAlignment="1">
      <alignment horizontal="center" vertical="center" wrapText="1"/>
      <protection/>
    </xf>
    <xf numFmtId="0" fontId="5" fillId="0" borderId="10" xfId="44" applyFont="1" applyFill="1" applyBorder="1" applyAlignment="1">
      <alignment vertical="center" wrapText="1"/>
      <protection/>
    </xf>
    <xf numFmtId="0" fontId="6" fillId="0" borderId="13" xfId="42" applyFont="1" applyFill="1" applyBorder="1" applyAlignment="1">
      <alignment vertical="center" wrapText="1"/>
      <protection/>
    </xf>
    <xf numFmtId="184" fontId="6" fillId="0" borderId="19" xfId="42" applyNumberFormat="1" applyFont="1" applyFill="1" applyBorder="1" applyAlignment="1">
      <alignment vertical="center" wrapText="1"/>
      <protection/>
    </xf>
    <xf numFmtId="0" fontId="79" fillId="0" borderId="10" xfId="42" applyFont="1" applyFill="1" applyBorder="1" applyAlignment="1">
      <alignment horizontal="left" vertical="center" wrapText="1"/>
      <protection/>
    </xf>
    <xf numFmtId="184" fontId="5" fillId="0" borderId="10" xfId="42" applyNumberFormat="1" applyFont="1" applyFill="1" applyBorder="1" applyAlignment="1">
      <alignment horizontal="center" vertical="center" wrapText="1"/>
      <protection/>
    </xf>
    <xf numFmtId="181" fontId="6" fillId="0" borderId="10" xfId="42" applyNumberFormat="1" applyFont="1" applyFill="1" applyBorder="1" applyAlignment="1">
      <alignment horizontal="center" vertical="center" wrapText="1"/>
      <protection/>
    </xf>
    <xf numFmtId="0" fontId="5" fillId="0" borderId="10" xfId="49" applyFont="1" applyFill="1" applyBorder="1" applyAlignment="1">
      <alignment horizontal="center" vertical="center" wrapText="1"/>
      <protection/>
    </xf>
    <xf numFmtId="181" fontId="6" fillId="0" borderId="0" xfId="42" applyNumberFormat="1" applyFont="1" applyFill="1" applyAlignment="1">
      <alignment horizontal="left" vertical="center"/>
      <protection/>
    </xf>
    <xf numFmtId="181" fontId="24" fillId="32" borderId="0" xfId="42" applyNumberFormat="1" applyFont="1" applyFill="1" applyAlignment="1">
      <alignment horizontal="left" vertical="center"/>
      <protection/>
    </xf>
    <xf numFmtId="0" fontId="6" fillId="0" borderId="0" xfId="42" applyFont="1" applyFill="1" applyAlignment="1">
      <alignment vertical="center" wrapText="1"/>
      <protection/>
    </xf>
    <xf numFmtId="0" fontId="5" fillId="0" borderId="10" xfId="42" applyFont="1" applyFill="1" applyBorder="1" applyAlignment="1">
      <alignment horizontal="center" vertical="center"/>
      <protection/>
    </xf>
    <xf numFmtId="0" fontId="5" fillId="32" borderId="0" xfId="42" applyFont="1" applyFill="1" applyBorder="1" applyAlignment="1">
      <alignment horizontal="center" vertical="center" wrapText="1"/>
      <protection/>
    </xf>
    <xf numFmtId="0" fontId="10" fillId="0" borderId="16" xfId="51" applyFont="1" applyFill="1" applyBorder="1" applyAlignment="1">
      <alignment horizontal="center" vertical="center"/>
      <protection/>
    </xf>
    <xf numFmtId="0" fontId="4" fillId="0" borderId="10" xfId="42" applyFont="1" applyFill="1" applyBorder="1" applyAlignment="1">
      <alignment horizontal="center" vertical="center" wrapText="1"/>
      <protection/>
    </xf>
    <xf numFmtId="0" fontId="4" fillId="0" borderId="17" xfId="42" applyFont="1" applyFill="1" applyBorder="1" applyAlignment="1">
      <alignment horizontal="center" vertical="center" wrapText="1"/>
      <protection/>
    </xf>
    <xf numFmtId="0" fontId="4" fillId="0" borderId="20" xfId="42" applyFont="1" applyFill="1" applyBorder="1" applyAlignment="1">
      <alignment horizontal="center" vertical="center" wrapText="1"/>
      <protection/>
    </xf>
    <xf numFmtId="0" fontId="4" fillId="0" borderId="14" xfId="42" applyFont="1" applyFill="1" applyBorder="1" applyAlignment="1">
      <alignment horizontal="center" vertical="center" wrapText="1"/>
      <protection/>
    </xf>
    <xf numFmtId="0" fontId="6" fillId="0" borderId="17" xfId="49" applyFont="1" applyFill="1" applyBorder="1" applyAlignment="1">
      <alignment horizontal="center" vertical="center" wrapText="1"/>
      <protection/>
    </xf>
    <xf numFmtId="0" fontId="6" fillId="0" borderId="14" xfId="49" applyFont="1" applyFill="1" applyBorder="1" applyAlignment="1">
      <alignment horizontal="center" vertical="center" wrapText="1"/>
      <protection/>
    </xf>
    <xf numFmtId="0" fontId="6" fillId="0" borderId="17" xfId="42" applyFont="1" applyFill="1" applyBorder="1" applyAlignment="1">
      <alignment horizontal="center" vertical="center" wrapText="1"/>
      <protection/>
    </xf>
    <xf numFmtId="0" fontId="6" fillId="0" borderId="14" xfId="42" applyFont="1" applyFill="1" applyBorder="1" applyAlignment="1">
      <alignment horizontal="center" vertical="center" wrapText="1"/>
      <protection/>
    </xf>
    <xf numFmtId="0" fontId="5" fillId="0" borderId="17" xfId="49" applyFont="1" applyFill="1" applyBorder="1" applyAlignment="1">
      <alignment horizontal="center" vertical="center" wrapText="1"/>
      <protection/>
    </xf>
    <xf numFmtId="0" fontId="5" fillId="0" borderId="20" xfId="49" applyFont="1" applyFill="1" applyBorder="1" applyAlignment="1">
      <alignment horizontal="center" vertical="center" wrapText="1"/>
      <protection/>
    </xf>
    <xf numFmtId="0" fontId="5" fillId="0" borderId="14" xfId="49" applyFont="1" applyFill="1" applyBorder="1" applyAlignment="1">
      <alignment horizontal="center" vertical="center" wrapText="1"/>
      <protection/>
    </xf>
    <xf numFmtId="181" fontId="6" fillId="0" borderId="17" xfId="49" applyNumberFormat="1" applyFont="1" applyFill="1" applyBorder="1" applyAlignment="1">
      <alignment horizontal="center" vertical="center" wrapText="1"/>
      <protection/>
    </xf>
    <xf numFmtId="181" fontId="6" fillId="0" borderId="14" xfId="49" applyNumberFormat="1" applyFont="1" applyFill="1" applyBorder="1" applyAlignment="1">
      <alignment horizontal="center" vertical="center" wrapText="1"/>
      <protection/>
    </xf>
    <xf numFmtId="0" fontId="5" fillId="0" borderId="17" xfId="42" applyFont="1" applyFill="1" applyBorder="1" applyAlignment="1">
      <alignment horizontal="center" vertical="center" wrapText="1"/>
      <protection/>
    </xf>
    <xf numFmtId="0" fontId="5" fillId="0" borderId="20" xfId="42" applyFont="1" applyFill="1" applyBorder="1" applyAlignment="1">
      <alignment horizontal="center" vertical="center" wrapText="1"/>
      <protection/>
    </xf>
    <xf numFmtId="0" fontId="5" fillId="0" borderId="14" xfId="42" applyFont="1" applyFill="1" applyBorder="1" applyAlignment="1">
      <alignment horizontal="center" vertical="center" wrapText="1"/>
      <protection/>
    </xf>
    <xf numFmtId="0" fontId="5" fillId="0" borderId="21" xfId="42" applyFont="1" applyFill="1" applyBorder="1" applyAlignment="1">
      <alignment vertical="center" wrapText="1"/>
      <protection/>
    </xf>
    <xf numFmtId="0" fontId="5" fillId="0" borderId="11" xfId="49" applyFont="1" applyFill="1" applyBorder="1" applyAlignment="1">
      <alignment horizontal="center" vertical="center" wrapText="1"/>
      <protection/>
    </xf>
    <xf numFmtId="0" fontId="5" fillId="0" borderId="12" xfId="49" applyFont="1" applyFill="1" applyBorder="1" applyAlignment="1">
      <alignment horizontal="center" vertical="center" wrapText="1"/>
      <protection/>
    </xf>
    <xf numFmtId="0" fontId="5" fillId="0" borderId="13" xfId="49" applyFont="1" applyFill="1" applyBorder="1" applyAlignment="1">
      <alignment horizontal="center" vertical="center" wrapText="1"/>
      <protection/>
    </xf>
    <xf numFmtId="0" fontId="5" fillId="0" borderId="11" xfId="42" applyFont="1" applyFill="1" applyBorder="1" applyAlignment="1">
      <alignment horizontal="center" vertical="center" wrapText="1"/>
      <protection/>
    </xf>
    <xf numFmtId="0" fontId="5" fillId="0" borderId="12" xfId="42" applyFont="1" applyFill="1" applyBorder="1" applyAlignment="1">
      <alignment horizontal="center" vertical="center" wrapText="1"/>
      <protection/>
    </xf>
    <xf numFmtId="0" fontId="5" fillId="0" borderId="13" xfId="42" applyFont="1" applyFill="1" applyBorder="1" applyAlignment="1">
      <alignment horizontal="center" vertical="center" wrapText="1"/>
      <protection/>
    </xf>
    <xf numFmtId="0" fontId="5" fillId="0" borderId="10" xfId="42" applyFont="1" applyFill="1" applyBorder="1" applyAlignment="1">
      <alignment horizontal="center" vertical="center" wrapText="1"/>
      <protection/>
    </xf>
    <xf numFmtId="0" fontId="4" fillId="0" borderId="11" xfId="42" applyFont="1" applyFill="1" applyBorder="1" applyAlignment="1">
      <alignment horizontal="center" vertical="center" wrapText="1"/>
      <protection/>
    </xf>
    <xf numFmtId="0" fontId="4" fillId="0" borderId="12" xfId="42" applyFont="1" applyFill="1" applyBorder="1" applyAlignment="1">
      <alignment horizontal="center" vertical="center" wrapText="1"/>
      <protection/>
    </xf>
    <xf numFmtId="0" fontId="4" fillId="0" borderId="13" xfId="42" applyFont="1" applyFill="1" applyBorder="1" applyAlignment="1">
      <alignment horizontal="center" vertical="center" wrapText="1"/>
      <protection/>
    </xf>
    <xf numFmtId="180" fontId="4" fillId="0" borderId="10" xfId="42" applyNumberFormat="1" applyFont="1" applyFill="1" applyBorder="1" applyAlignment="1">
      <alignment horizontal="center" vertical="center" wrapText="1"/>
      <protection/>
    </xf>
    <xf numFmtId="0" fontId="4" fillId="0" borderId="22" xfId="42" applyFont="1" applyFill="1" applyBorder="1" applyAlignment="1">
      <alignment horizontal="center" vertical="center" wrapText="1"/>
      <protection/>
    </xf>
    <xf numFmtId="0" fontId="4" fillId="0" borderId="23" xfId="42" applyFont="1" applyFill="1" applyBorder="1" applyAlignment="1">
      <alignment horizontal="center" vertical="center" wrapText="1"/>
      <protection/>
    </xf>
    <xf numFmtId="0" fontId="4" fillId="0" borderId="15" xfId="42" applyFont="1" applyFill="1" applyBorder="1" applyAlignment="1">
      <alignment horizontal="center" vertical="center" wrapText="1"/>
      <protection/>
    </xf>
    <xf numFmtId="0" fontId="4" fillId="0" borderId="24" xfId="42" applyFont="1" applyFill="1" applyBorder="1" applyAlignment="1">
      <alignment horizontal="center" vertical="center" wrapText="1"/>
      <protection/>
    </xf>
    <xf numFmtId="0" fontId="4" fillId="0" borderId="18" xfId="42" applyFont="1" applyFill="1" applyBorder="1" applyAlignment="1">
      <alignment horizontal="center" vertical="center" wrapText="1"/>
      <protection/>
    </xf>
    <xf numFmtId="0" fontId="4" fillId="0" borderId="19" xfId="42" applyFont="1" applyFill="1" applyBorder="1" applyAlignment="1">
      <alignment horizontal="center" vertical="center" wrapText="1"/>
      <protection/>
    </xf>
    <xf numFmtId="0" fontId="10" fillId="0" borderId="10" xfId="51" applyFont="1" applyFill="1" applyBorder="1" applyAlignment="1">
      <alignment horizontal="center" vertical="center"/>
      <protection/>
    </xf>
    <xf numFmtId="0" fontId="2" fillId="0" borderId="10" xfId="51" applyFont="1" applyFill="1" applyBorder="1" applyAlignment="1">
      <alignment horizontal="center" vertical="center" wrapText="1"/>
      <protection/>
    </xf>
    <xf numFmtId="0" fontId="21" fillId="0" borderId="21" xfId="50" applyFont="1" applyFill="1" applyBorder="1" applyAlignment="1">
      <alignment horizontal="left" vertical="center" wrapText="1"/>
      <protection/>
    </xf>
    <xf numFmtId="0" fontId="0" fillId="0" borderId="10" xfId="51" applyFont="1" applyFill="1" applyBorder="1" applyAlignment="1">
      <alignment horizontal="center" vertical="center" wrapText="1"/>
      <protection/>
    </xf>
    <xf numFmtId="0" fontId="19" fillId="0" borderId="10" xfId="51" applyFont="1" applyFill="1" applyBorder="1" applyAlignment="1">
      <alignment horizontal="center" vertical="center" wrapText="1"/>
      <protection/>
    </xf>
    <xf numFmtId="0" fontId="22" fillId="0" borderId="10" xfId="51" applyFont="1" applyFill="1" applyBorder="1" applyAlignment="1">
      <alignment horizontal="center" vertical="center" wrapText="1"/>
      <protection/>
    </xf>
    <xf numFmtId="0" fontId="10" fillId="0" borderId="16" xfId="50" applyFont="1" applyBorder="1" applyAlignment="1">
      <alignment horizontal="center" vertical="center"/>
      <protection/>
    </xf>
    <xf numFmtId="0" fontId="2" fillId="0" borderId="17" xfId="50" applyFont="1" applyBorder="1" applyAlignment="1">
      <alignment horizontal="center" vertical="center" wrapText="1"/>
      <protection/>
    </xf>
    <xf numFmtId="0" fontId="2" fillId="0" borderId="20" xfId="50" applyFont="1" applyBorder="1" applyAlignment="1">
      <alignment horizontal="center" vertical="center" wrapText="1"/>
      <protection/>
    </xf>
    <xf numFmtId="0" fontId="2" fillId="0" borderId="14" xfId="50" applyFont="1" applyBorder="1" applyAlignment="1">
      <alignment horizontal="center" vertical="center" wrapText="1"/>
      <protection/>
    </xf>
    <xf numFmtId="0" fontId="0" fillId="0" borderId="17" xfId="50" applyFont="1" applyBorder="1" applyAlignment="1">
      <alignment horizontal="center" vertical="center" wrapText="1"/>
      <protection/>
    </xf>
    <xf numFmtId="0" fontId="0" fillId="0" borderId="14" xfId="50" applyFont="1" applyBorder="1" applyAlignment="1">
      <alignment horizontal="center" vertical="center" wrapText="1"/>
      <protection/>
    </xf>
    <xf numFmtId="0" fontId="0" fillId="0" borderId="14" xfId="0" applyBorder="1" applyAlignment="1">
      <alignment vertical="center"/>
    </xf>
    <xf numFmtId="0" fontId="0" fillId="0" borderId="17" xfId="50" applyFont="1" applyBorder="1" applyAlignment="1">
      <alignment horizontal="center" vertical="center"/>
      <protection/>
    </xf>
    <xf numFmtId="0" fontId="19" fillId="0" borderId="14" xfId="50" applyFont="1" applyBorder="1" applyAlignment="1">
      <alignment horizontal="center" vertical="center"/>
      <protection/>
    </xf>
    <xf numFmtId="0" fontId="19" fillId="0" borderId="20" xfId="50" applyFont="1" applyBorder="1" applyAlignment="1">
      <alignment horizontal="center" vertical="center" wrapText="1"/>
      <protection/>
    </xf>
    <xf numFmtId="0" fontId="19" fillId="0" borderId="14" xfId="50" applyFont="1" applyBorder="1" applyAlignment="1">
      <alignment horizontal="center" vertical="center" wrapText="1"/>
      <protection/>
    </xf>
    <xf numFmtId="0" fontId="0" fillId="0" borderId="10" xfId="50" applyFont="1" applyBorder="1" applyAlignment="1">
      <alignment horizontal="left" vertical="center" wrapText="1"/>
      <protection/>
    </xf>
    <xf numFmtId="0" fontId="19" fillId="0" borderId="10" xfId="50" applyFont="1" applyBorder="1" applyAlignment="1">
      <alignment horizontal="left" vertical="center" wrapText="1"/>
      <protection/>
    </xf>
    <xf numFmtId="0" fontId="19" fillId="0" borderId="10" xfId="50" applyFont="1" applyBorder="1" applyAlignment="1">
      <alignment horizontal="left" vertical="center"/>
      <protection/>
    </xf>
    <xf numFmtId="0" fontId="10" fillId="0" borderId="16" xfId="50" applyFont="1" applyFill="1" applyBorder="1" applyAlignment="1">
      <alignment horizontal="center" vertical="center"/>
      <protection/>
    </xf>
    <xf numFmtId="0" fontId="2" fillId="0" borderId="17" xfId="50" applyFont="1" applyFill="1" applyBorder="1" applyAlignment="1">
      <alignment horizontal="center" vertical="center" wrapText="1"/>
      <protection/>
    </xf>
    <xf numFmtId="0" fontId="2" fillId="0" borderId="20" xfId="50" applyFont="1" applyFill="1" applyBorder="1" applyAlignment="1">
      <alignment horizontal="center" vertical="center" wrapText="1"/>
      <protection/>
    </xf>
    <xf numFmtId="0" fontId="2" fillId="0" borderId="14" xfId="50" applyFont="1" applyFill="1" applyBorder="1" applyAlignment="1">
      <alignment horizontal="center" vertical="center" wrapText="1"/>
      <protection/>
    </xf>
    <xf numFmtId="0" fontId="0" fillId="0" borderId="17" xfId="50" applyFont="1" applyFill="1" applyBorder="1" applyAlignment="1">
      <alignment horizontal="center" vertical="center" wrapText="1"/>
      <protection/>
    </xf>
    <xf numFmtId="0" fontId="0" fillId="0" borderId="14" xfId="50" applyFont="1" applyFill="1" applyBorder="1" applyAlignment="1">
      <alignment horizontal="center" vertical="center" wrapText="1"/>
      <protection/>
    </xf>
    <xf numFmtId="0" fontId="0" fillId="0" borderId="14" xfId="0" applyFont="1" applyFill="1" applyBorder="1" applyAlignment="1">
      <alignment vertical="center"/>
    </xf>
    <xf numFmtId="0" fontId="0" fillId="0" borderId="17" xfId="50" applyFont="1" applyFill="1" applyBorder="1" applyAlignment="1">
      <alignment horizontal="center" vertical="center"/>
      <protection/>
    </xf>
    <xf numFmtId="0" fontId="19" fillId="0" borderId="14" xfId="50" applyFont="1" applyFill="1" applyBorder="1" applyAlignment="1">
      <alignment horizontal="center" vertical="center"/>
      <protection/>
    </xf>
    <xf numFmtId="0" fontId="19" fillId="0" borderId="20" xfId="50" applyFont="1" applyFill="1" applyBorder="1" applyAlignment="1">
      <alignment horizontal="center" vertical="center" wrapText="1"/>
      <protection/>
    </xf>
    <xf numFmtId="0" fontId="19" fillId="0" borderId="14" xfId="50" applyFont="1" applyFill="1" applyBorder="1" applyAlignment="1">
      <alignment horizontal="center" vertical="center" wrapText="1"/>
      <protection/>
    </xf>
    <xf numFmtId="0" fontId="14" fillId="0" borderId="10" xfId="50" applyFont="1" applyFill="1" applyBorder="1" applyAlignment="1">
      <alignment horizontal="left" vertical="center" wrapText="1"/>
      <protection/>
    </xf>
    <xf numFmtId="0" fontId="19" fillId="0" borderId="10" xfId="50" applyFont="1" applyFill="1" applyBorder="1" applyAlignment="1">
      <alignment horizontal="left" vertical="center" wrapText="1"/>
      <protection/>
    </xf>
    <xf numFmtId="0" fontId="19" fillId="0" borderId="10" xfId="50" applyFont="1" applyFill="1" applyBorder="1" applyAlignment="1">
      <alignment horizontal="left" vertical="center"/>
      <protection/>
    </xf>
    <xf numFmtId="0" fontId="0" fillId="0" borderId="10" xfId="50" applyFont="1" applyBorder="1" applyAlignment="1">
      <alignment horizontal="center" vertical="center" wrapText="1"/>
      <protection/>
    </xf>
    <xf numFmtId="0" fontId="19" fillId="0" borderId="10" xfId="50" applyFont="1" applyBorder="1" applyAlignment="1">
      <alignment horizontal="center" vertical="center" wrapText="1"/>
      <protection/>
    </xf>
    <xf numFmtId="0" fontId="0" fillId="0" borderId="10" xfId="50" applyFont="1" applyFill="1" applyBorder="1" applyAlignment="1">
      <alignment horizontal="center" vertical="center" wrapText="1"/>
      <protection/>
    </xf>
    <xf numFmtId="0" fontId="19" fillId="0" borderId="10" xfId="50" applyFont="1" applyFill="1" applyBorder="1" applyAlignment="1">
      <alignment horizontal="center" vertical="center" wrapText="1"/>
      <protection/>
    </xf>
    <xf numFmtId="0" fontId="0" fillId="0" borderId="11" xfId="50" applyFont="1" applyBorder="1" applyAlignment="1">
      <alignment horizontal="center" vertical="center" wrapText="1"/>
      <protection/>
    </xf>
    <xf numFmtId="0" fontId="19" fillId="0" borderId="13" xfId="50" applyFont="1" applyBorder="1" applyAlignment="1">
      <alignment horizontal="center" vertical="center" wrapText="1"/>
      <protection/>
    </xf>
    <xf numFmtId="0" fontId="0" fillId="0" borderId="11" xfId="50" applyFont="1" applyFill="1" applyBorder="1" applyAlignment="1">
      <alignment horizontal="center" vertical="center" wrapText="1"/>
      <protection/>
    </xf>
    <xf numFmtId="0" fontId="19" fillId="0" borderId="13" xfId="50" applyFont="1" applyFill="1" applyBorder="1" applyAlignment="1">
      <alignment horizontal="center" vertical="center" wrapText="1"/>
      <protection/>
    </xf>
    <xf numFmtId="0" fontId="2" fillId="0" borderId="22" xfId="50" applyFont="1" applyBorder="1" applyAlignment="1">
      <alignment horizontal="center" vertical="center" wrapText="1"/>
      <protection/>
    </xf>
    <xf numFmtId="0" fontId="2" fillId="0" borderId="21" xfId="50" applyFont="1" applyBorder="1" applyAlignment="1">
      <alignment horizontal="center" vertical="center" wrapText="1"/>
      <protection/>
    </xf>
    <xf numFmtId="0" fontId="2" fillId="0" borderId="23" xfId="50" applyFont="1" applyBorder="1" applyAlignment="1">
      <alignment horizontal="center" vertical="center" wrapText="1"/>
      <protection/>
    </xf>
    <xf numFmtId="0" fontId="2" fillId="0" borderId="18" xfId="50" applyFont="1" applyBorder="1" applyAlignment="1">
      <alignment horizontal="center" vertical="center" wrapText="1"/>
      <protection/>
    </xf>
    <xf numFmtId="0" fontId="2" fillId="0" borderId="16" xfId="50" applyFont="1" applyBorder="1" applyAlignment="1">
      <alignment horizontal="center" vertical="center" wrapText="1"/>
      <protection/>
    </xf>
    <xf numFmtId="0" fontId="2" fillId="0" borderId="19" xfId="50" applyFont="1" applyBorder="1" applyAlignment="1">
      <alignment horizontal="center" vertical="center" wrapText="1"/>
      <protection/>
    </xf>
    <xf numFmtId="0" fontId="2" fillId="0" borderId="22" xfId="50" applyFont="1" applyFill="1" applyBorder="1" applyAlignment="1">
      <alignment horizontal="center" vertical="center" wrapText="1"/>
      <protection/>
    </xf>
    <xf numFmtId="0" fontId="2" fillId="0" borderId="21" xfId="50" applyFont="1" applyFill="1" applyBorder="1" applyAlignment="1">
      <alignment horizontal="center" vertical="center" wrapText="1"/>
      <protection/>
    </xf>
    <xf numFmtId="0" fontId="2" fillId="0" borderId="23" xfId="50" applyFont="1" applyFill="1" applyBorder="1" applyAlignment="1">
      <alignment horizontal="center" vertical="center" wrapText="1"/>
      <protection/>
    </xf>
    <xf numFmtId="0" fontId="2" fillId="0" borderId="18" xfId="50" applyFont="1" applyFill="1" applyBorder="1" applyAlignment="1">
      <alignment horizontal="center" vertical="center" wrapText="1"/>
      <protection/>
    </xf>
    <xf numFmtId="0" fontId="2" fillId="0" borderId="16" xfId="50" applyFont="1" applyFill="1" applyBorder="1" applyAlignment="1">
      <alignment horizontal="center" vertical="center" wrapText="1"/>
      <protection/>
    </xf>
    <xf numFmtId="0" fontId="2" fillId="0" borderId="19" xfId="50" applyFont="1" applyFill="1" applyBorder="1" applyAlignment="1">
      <alignment horizontal="center" vertical="center" wrapText="1"/>
      <protection/>
    </xf>
    <xf numFmtId="0" fontId="0" fillId="0" borderId="20" xfId="50" applyFont="1" applyFill="1" applyBorder="1" applyAlignment="1">
      <alignment horizontal="center" vertical="center" wrapText="1"/>
      <protection/>
    </xf>
    <xf numFmtId="0" fontId="0" fillId="0" borderId="10" xfId="50" applyFont="1" applyFill="1" applyBorder="1" applyAlignment="1">
      <alignment horizontal="left" vertical="center" wrapText="1"/>
      <protection/>
    </xf>
    <xf numFmtId="0" fontId="0" fillId="0" borderId="17" xfId="50" applyFont="1" applyFill="1" applyBorder="1" applyAlignment="1">
      <alignment horizontal="left" vertical="center" wrapText="1"/>
      <protection/>
    </xf>
    <xf numFmtId="0" fontId="0" fillId="0" borderId="20" xfId="50" applyFont="1" applyFill="1" applyBorder="1" applyAlignment="1">
      <alignment horizontal="left" vertical="center" wrapText="1"/>
      <protection/>
    </xf>
    <xf numFmtId="0" fontId="0" fillId="0" borderId="14" xfId="50" applyFont="1" applyFill="1" applyBorder="1" applyAlignment="1">
      <alignment horizontal="left" vertical="center" wrapText="1"/>
      <protection/>
    </xf>
    <xf numFmtId="0" fontId="16" fillId="0" borderId="17" xfId="50" applyFont="1" applyFill="1" applyBorder="1" applyAlignment="1">
      <alignment horizontal="left" vertical="center" wrapText="1"/>
      <protection/>
    </xf>
    <xf numFmtId="0" fontId="17" fillId="0" borderId="20" xfId="50" applyFont="1" applyFill="1" applyBorder="1" applyAlignment="1">
      <alignment horizontal="left" vertical="center" wrapText="1"/>
      <protection/>
    </xf>
    <xf numFmtId="0" fontId="18" fillId="0" borderId="20" xfId="50" applyFont="1" applyFill="1" applyBorder="1" applyAlignment="1">
      <alignment horizontal="left" vertical="center"/>
      <protection/>
    </xf>
    <xf numFmtId="0" fontId="18" fillId="0" borderId="14" xfId="50" applyFont="1" applyFill="1" applyBorder="1" applyAlignment="1">
      <alignment horizontal="left" vertical="center"/>
      <protection/>
    </xf>
    <xf numFmtId="0" fontId="0" fillId="0" borderId="12" xfId="50" applyFont="1" applyFill="1" applyBorder="1" applyAlignment="1">
      <alignment horizontal="center" vertical="center" wrapText="1"/>
      <protection/>
    </xf>
    <xf numFmtId="0" fontId="0" fillId="0" borderId="13" xfId="50" applyFont="1" applyFill="1" applyBorder="1" applyAlignment="1">
      <alignment horizontal="center" vertical="center" wrapText="1"/>
      <protection/>
    </xf>
    <xf numFmtId="0" fontId="10" fillId="0" borderId="0" xfId="40" applyFont="1" applyFill="1" applyAlignment="1">
      <alignment horizontal="center" vertical="center" wrapText="1"/>
      <protection/>
    </xf>
    <xf numFmtId="0" fontId="4" fillId="0" borderId="10" xfId="40" applyFont="1" applyFill="1" applyBorder="1" applyAlignment="1">
      <alignment horizontal="center" vertical="center" wrapText="1"/>
      <protection/>
    </xf>
    <xf numFmtId="0" fontId="4" fillId="0" borderId="17" xfId="40" applyFont="1" applyFill="1" applyBorder="1" applyAlignment="1">
      <alignment horizontal="center" vertical="center" wrapText="1"/>
      <protection/>
    </xf>
    <xf numFmtId="0" fontId="4" fillId="0" borderId="20" xfId="40" applyFont="1" applyFill="1" applyBorder="1" applyAlignment="1">
      <alignment horizontal="center" vertical="center" wrapText="1"/>
      <protection/>
    </xf>
    <xf numFmtId="0" fontId="11" fillId="0" borderId="0" xfId="40" applyFont="1" applyFill="1" applyBorder="1" applyAlignment="1">
      <alignment horizontal="left" vertical="center" wrapText="1"/>
      <protection/>
    </xf>
    <xf numFmtId="0" fontId="9" fillId="0" borderId="0" xfId="40" applyFont="1" applyFill="1" applyBorder="1" applyAlignment="1">
      <alignment horizontal="left" vertical="center" wrapText="1"/>
      <protection/>
    </xf>
    <xf numFmtId="0" fontId="9" fillId="0" borderId="11" xfId="40" applyFont="1" applyFill="1" applyBorder="1" applyAlignment="1">
      <alignment horizontal="center" vertical="center" wrapText="1"/>
      <protection/>
    </xf>
    <xf numFmtId="0" fontId="9" fillId="0" borderId="12" xfId="40" applyFont="1" applyFill="1" applyBorder="1" applyAlignment="1">
      <alignment horizontal="center" vertical="center" wrapText="1"/>
      <protection/>
    </xf>
    <xf numFmtId="0" fontId="9" fillId="0" borderId="13" xfId="40" applyFont="1" applyFill="1" applyBorder="1" applyAlignment="1">
      <alignment horizontal="center" vertical="center" wrapText="1"/>
      <protection/>
    </xf>
    <xf numFmtId="0" fontId="9" fillId="0" borderId="10" xfId="40" applyFont="1" applyFill="1" applyBorder="1" applyAlignment="1">
      <alignment horizontal="center" vertical="center" wrapText="1"/>
      <protection/>
    </xf>
    <xf numFmtId="49" fontId="9" fillId="0" borderId="23" xfId="40" applyNumberFormat="1" applyFont="1" applyFill="1" applyBorder="1" applyAlignment="1">
      <alignment horizontal="center" vertical="center" wrapText="1"/>
      <protection/>
    </xf>
    <xf numFmtId="49" fontId="9" fillId="0" borderId="24" xfId="40" applyNumberFormat="1" applyFont="1" applyFill="1" applyBorder="1" applyAlignment="1">
      <alignment horizontal="center" vertical="center" wrapText="1"/>
      <protection/>
    </xf>
    <xf numFmtId="49" fontId="9" fillId="0" borderId="19" xfId="40" applyNumberFormat="1" applyFont="1" applyFill="1" applyBorder="1" applyAlignment="1">
      <alignment horizontal="center" vertical="center" wrapText="1"/>
      <protection/>
    </xf>
    <xf numFmtId="182" fontId="9" fillId="0" borderId="10" xfId="40" applyNumberFormat="1" applyFont="1" applyFill="1" applyBorder="1" applyAlignment="1">
      <alignment horizontal="center" vertical="center" wrapText="1"/>
      <protection/>
    </xf>
    <xf numFmtId="0" fontId="80" fillId="0" borderId="10" xfId="40" applyFont="1" applyFill="1" applyBorder="1" applyAlignment="1">
      <alignment horizontal="center" vertical="center" wrapText="1"/>
      <protection/>
    </xf>
    <xf numFmtId="0" fontId="9" fillId="0" borderId="11" xfId="48" applyFont="1" applyFill="1" applyBorder="1" applyAlignment="1">
      <alignment horizontal="center" vertical="center" wrapText="1"/>
      <protection/>
    </xf>
    <xf numFmtId="0" fontId="9" fillId="0" borderId="12" xfId="48" applyFont="1" applyFill="1" applyBorder="1" applyAlignment="1">
      <alignment horizontal="center" vertical="center" wrapText="1"/>
      <protection/>
    </xf>
    <xf numFmtId="0" fontId="9" fillId="0" borderId="13" xfId="48" applyFont="1" applyFill="1" applyBorder="1" applyAlignment="1">
      <alignment horizontal="center" vertical="center" wrapText="1"/>
      <protection/>
    </xf>
    <xf numFmtId="0" fontId="12" fillId="0" borderId="10" xfId="47" applyNumberFormat="1" applyFont="1" applyFill="1" applyBorder="1" applyAlignment="1">
      <alignment horizontal="center" vertical="center" wrapText="1"/>
      <protection/>
    </xf>
    <xf numFmtId="0" fontId="9" fillId="0" borderId="10" xfId="47" applyNumberFormat="1" applyFont="1" applyFill="1" applyBorder="1" applyAlignment="1">
      <alignment horizontal="center" vertical="center" wrapText="1"/>
      <protection/>
    </xf>
    <xf numFmtId="0" fontId="9" fillId="0" borderId="11" xfId="47" applyNumberFormat="1" applyFont="1" applyFill="1" applyBorder="1" applyAlignment="1">
      <alignment horizontal="center" vertical="center" wrapText="1"/>
      <protection/>
    </xf>
    <xf numFmtId="0" fontId="9" fillId="0" borderId="12" xfId="47" applyNumberFormat="1" applyFont="1" applyFill="1" applyBorder="1" applyAlignment="1">
      <alignment horizontal="center" vertical="center" wrapText="1"/>
      <protection/>
    </xf>
    <xf numFmtId="182" fontId="4" fillId="0" borderId="10" xfId="40" applyNumberFormat="1" applyFont="1" applyFill="1" applyBorder="1" applyAlignment="1">
      <alignment horizontal="center" vertical="center" wrapText="1"/>
      <protection/>
    </xf>
    <xf numFmtId="180" fontId="9" fillId="0" borderId="11" xfId="40" applyNumberFormat="1" applyFont="1" applyFill="1" applyBorder="1" applyAlignment="1">
      <alignment horizontal="center" vertical="center" wrapText="1"/>
      <protection/>
    </xf>
    <xf numFmtId="180" fontId="9" fillId="0" borderId="12" xfId="40" applyNumberFormat="1" applyFont="1" applyFill="1" applyBorder="1" applyAlignment="1">
      <alignment horizontal="center" vertical="center" wrapText="1"/>
      <protection/>
    </xf>
    <xf numFmtId="180" fontId="9" fillId="0" borderId="13" xfId="40" applyNumberFormat="1" applyFont="1" applyFill="1" applyBorder="1" applyAlignment="1">
      <alignment horizontal="center" vertical="center" wrapText="1"/>
      <protection/>
    </xf>
    <xf numFmtId="49" fontId="9" fillId="0" borderId="10" xfId="40" applyNumberFormat="1" applyFont="1" applyFill="1" applyBorder="1" applyAlignment="1">
      <alignment horizontal="center" vertical="center" wrapText="1"/>
      <protection/>
    </xf>
    <xf numFmtId="49" fontId="9" fillId="0" borderId="11" xfId="40" applyNumberFormat="1" applyFont="1" applyFill="1" applyBorder="1" applyAlignment="1">
      <alignment horizontal="center" vertical="center" wrapText="1"/>
      <protection/>
    </xf>
    <xf numFmtId="49" fontId="9" fillId="0" borderId="12" xfId="40" applyNumberFormat="1" applyFont="1" applyFill="1" applyBorder="1" applyAlignment="1">
      <alignment horizontal="center" vertical="center" wrapText="1"/>
      <protection/>
    </xf>
    <xf numFmtId="49" fontId="9" fillId="0" borderId="13" xfId="40" applyNumberFormat="1" applyFont="1" applyFill="1" applyBorder="1" applyAlignment="1">
      <alignment horizontal="center" vertical="center" wrapText="1"/>
      <protection/>
    </xf>
    <xf numFmtId="49" fontId="80" fillId="0" borderId="10" xfId="40" applyNumberFormat="1" applyFont="1" applyFill="1" applyBorder="1" applyAlignment="1">
      <alignment horizontal="center" vertical="center" wrapText="1"/>
      <protection/>
    </xf>
    <xf numFmtId="49" fontId="12" fillId="0" borderId="10" xfId="40" applyNumberFormat="1" applyFont="1" applyFill="1" applyBorder="1" applyAlignment="1">
      <alignment horizontal="center" vertical="center" wrapText="1"/>
      <protection/>
    </xf>
    <xf numFmtId="49" fontId="9" fillId="0" borderId="10" xfId="47" applyNumberFormat="1" applyFont="1" applyFill="1" applyBorder="1" applyAlignment="1">
      <alignment horizontal="center" vertical="center" wrapText="1"/>
      <protection/>
    </xf>
    <xf numFmtId="49" fontId="9" fillId="0" borderId="11" xfId="48" applyNumberFormat="1" applyFont="1" applyFill="1" applyBorder="1" applyAlignment="1">
      <alignment horizontal="center" vertical="center" wrapText="1"/>
      <protection/>
    </xf>
    <xf numFmtId="49" fontId="9" fillId="0" borderId="12" xfId="48" applyNumberFormat="1" applyFont="1" applyFill="1" applyBorder="1" applyAlignment="1">
      <alignment horizontal="center" vertical="center" wrapText="1"/>
      <protection/>
    </xf>
    <xf numFmtId="49" fontId="9" fillId="0" borderId="13" xfId="48" applyNumberFormat="1" applyFont="1" applyFill="1" applyBorder="1" applyAlignment="1">
      <alignment horizontal="center" vertical="center" wrapText="1"/>
      <protection/>
    </xf>
    <xf numFmtId="49" fontId="9" fillId="0" borderId="11" xfId="47" applyNumberFormat="1" applyFont="1" applyFill="1" applyBorder="1" applyAlignment="1">
      <alignment horizontal="center" vertical="center" wrapText="1"/>
      <protection/>
    </xf>
    <xf numFmtId="49" fontId="9" fillId="0" borderId="12" xfId="47" applyNumberFormat="1" applyFont="1" applyFill="1" applyBorder="1" applyAlignment="1">
      <alignment horizontal="center" vertical="center" wrapText="1"/>
      <protection/>
    </xf>
    <xf numFmtId="49" fontId="9" fillId="0" borderId="13" xfId="47" applyNumberFormat="1" applyFont="1" applyFill="1" applyBorder="1" applyAlignment="1">
      <alignment horizontal="center" vertical="center" wrapText="1"/>
      <protection/>
    </xf>
    <xf numFmtId="0" fontId="80" fillId="0" borderId="11" xfId="40" applyFont="1" applyFill="1" applyBorder="1" applyAlignment="1">
      <alignment horizontal="center" vertical="center" wrapText="1"/>
      <protection/>
    </xf>
    <xf numFmtId="0" fontId="80" fillId="0" borderId="12" xfId="40" applyFont="1" applyFill="1" applyBorder="1" applyAlignment="1">
      <alignment horizontal="center" vertical="center" wrapText="1"/>
      <protection/>
    </xf>
    <xf numFmtId="0" fontId="80" fillId="0" borderId="13" xfId="40" applyFont="1" applyFill="1" applyBorder="1" applyAlignment="1">
      <alignment horizontal="center" vertical="center" wrapText="1"/>
      <protection/>
    </xf>
    <xf numFmtId="0" fontId="9" fillId="0" borderId="11" xfId="48" applyNumberFormat="1" applyFont="1" applyFill="1" applyBorder="1" applyAlignment="1">
      <alignment horizontal="center" vertical="center" wrapText="1"/>
      <protection/>
    </xf>
    <xf numFmtId="0" fontId="9" fillId="0" borderId="12" xfId="48" applyNumberFormat="1" applyFont="1" applyFill="1" applyBorder="1" applyAlignment="1">
      <alignment horizontal="center" vertical="center" wrapText="1"/>
      <protection/>
    </xf>
    <xf numFmtId="0" fontId="9" fillId="0" borderId="13" xfId="48" applyNumberFormat="1" applyFont="1" applyFill="1" applyBorder="1" applyAlignment="1">
      <alignment horizontal="center" vertical="center" wrapText="1"/>
      <protection/>
    </xf>
    <xf numFmtId="0" fontId="9" fillId="0" borderId="13" xfId="47" applyNumberFormat="1" applyFont="1" applyFill="1" applyBorder="1" applyAlignment="1">
      <alignment horizontal="center" vertical="center" wrapText="1"/>
      <protection/>
    </xf>
    <xf numFmtId="184" fontId="4" fillId="0" borderId="10" xfId="40" applyNumberFormat="1" applyFont="1" applyFill="1" applyBorder="1" applyAlignment="1">
      <alignment horizontal="center" vertical="center" wrapText="1"/>
      <protection/>
    </xf>
    <xf numFmtId="184" fontId="9" fillId="0" borderId="10" xfId="40" applyNumberFormat="1" applyFont="1" applyFill="1" applyBorder="1" applyAlignment="1">
      <alignment horizontal="center" vertical="center" wrapText="1"/>
      <protection/>
    </xf>
    <xf numFmtId="184" fontId="9" fillId="0" borderId="11" xfId="40" applyNumberFormat="1" applyFont="1" applyFill="1" applyBorder="1" applyAlignment="1">
      <alignment horizontal="center" vertical="center" wrapText="1"/>
      <protection/>
    </xf>
    <xf numFmtId="184" fontId="9" fillId="0" borderId="12" xfId="40" applyNumberFormat="1" applyFont="1" applyFill="1" applyBorder="1" applyAlignment="1">
      <alignment horizontal="center" vertical="center" wrapText="1"/>
      <protection/>
    </xf>
    <xf numFmtId="184" fontId="9" fillId="0" borderId="13" xfId="40" applyNumberFormat="1" applyFont="1" applyFill="1" applyBorder="1" applyAlignment="1">
      <alignment horizontal="center" vertical="center" wrapText="1"/>
      <protection/>
    </xf>
    <xf numFmtId="184" fontId="80" fillId="0" borderId="11" xfId="40" applyNumberFormat="1" applyFont="1" applyFill="1" applyBorder="1" applyAlignment="1">
      <alignment horizontal="center" vertical="center" wrapText="1"/>
      <protection/>
    </xf>
    <xf numFmtId="184" fontId="80" fillId="0" borderId="12" xfId="40" applyNumberFormat="1" applyFont="1" applyFill="1" applyBorder="1" applyAlignment="1">
      <alignment horizontal="center" vertical="center" wrapText="1"/>
      <protection/>
    </xf>
    <xf numFmtId="184" fontId="80" fillId="0" borderId="13" xfId="40" applyNumberFormat="1" applyFont="1" applyFill="1" applyBorder="1" applyAlignment="1">
      <alignment horizontal="center" vertical="center" wrapText="1"/>
      <protection/>
    </xf>
    <xf numFmtId="0" fontId="12" fillId="0" borderId="10" xfId="40"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5" fillId="0" borderId="15" xfId="40" applyFont="1" applyFill="1" applyBorder="1" applyAlignment="1">
      <alignment horizontal="center" vertical="center" wrapText="1"/>
      <protection/>
    </xf>
    <xf numFmtId="0" fontId="2" fillId="0" borderId="0" xfId="50" applyFont="1" applyFill="1" applyBorder="1" applyAlignment="1">
      <alignment horizontal="center" vertical="center"/>
      <protection/>
    </xf>
    <xf numFmtId="0" fontId="4" fillId="0" borderId="10" xfId="50" applyFont="1" applyFill="1" applyBorder="1" applyAlignment="1">
      <alignment horizontal="center" vertical="center"/>
      <protection/>
    </xf>
    <xf numFmtId="0" fontId="3" fillId="0" borderId="10" xfId="0"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cellXfs>
  <cellStyles count="6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4" xfId="43"/>
    <cellStyle name="常规 4 2" xfId="44"/>
    <cellStyle name="常规 5" xfId="45"/>
    <cellStyle name="常规 7" xfId="46"/>
    <cellStyle name="常规_2000届教学计划" xfId="47"/>
    <cellStyle name="常规_2000届教学计划 2" xfId="48"/>
    <cellStyle name="常规_2000届教学计划 2 2" xfId="49"/>
    <cellStyle name="常规_2008版培养方案附表1-4" xfId="50"/>
    <cellStyle name="常规_2008版培养方案附表1-4 2"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适中" xfId="64"/>
    <cellStyle name="输出" xfId="65"/>
    <cellStyle name="输入" xfId="66"/>
    <cellStyle name="Followed Hyperlink" xfId="67"/>
    <cellStyle name="着色 1" xfId="68"/>
    <cellStyle name="着色 2" xfId="69"/>
    <cellStyle name="着色 3" xfId="70"/>
    <cellStyle name="着色 4" xfId="71"/>
    <cellStyle name="着色 5" xfId="72"/>
    <cellStyle name="着色 6"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447675</xdr:rowOff>
    </xdr:from>
    <xdr:to>
      <xdr:col>3</xdr:col>
      <xdr:colOff>19050</xdr:colOff>
      <xdr:row>47</xdr:row>
      <xdr:rowOff>19050</xdr:rowOff>
    </xdr:to>
    <xdr:grpSp>
      <xdr:nvGrpSpPr>
        <xdr:cNvPr id="1" name="组合 10"/>
        <xdr:cNvGrpSpPr>
          <a:grpSpLocks/>
        </xdr:cNvGrpSpPr>
      </xdr:nvGrpSpPr>
      <xdr:grpSpPr>
        <a:xfrm>
          <a:off x="0" y="11715750"/>
          <a:ext cx="3133725" cy="542925"/>
          <a:chOff x="1" y="447674"/>
          <a:chExt cx="3143249" cy="538841"/>
        </a:xfrm>
        <a:solidFill>
          <a:srgbClr val="FFFFFF"/>
        </a:solidFill>
      </xdr:grpSpPr>
      <xdr:sp>
        <xdr:nvSpPr>
          <xdr:cNvPr id="2" name="Line 5"/>
          <xdr:cNvSpPr>
            <a:spLocks/>
          </xdr:cNvSpPr>
        </xdr:nvSpPr>
        <xdr:spPr>
          <a:xfrm>
            <a:off x="1" y="706183"/>
            <a:ext cx="3143249" cy="25985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 name="Line 6"/>
          <xdr:cNvSpPr>
            <a:spLocks/>
          </xdr:cNvSpPr>
        </xdr:nvSpPr>
        <xdr:spPr>
          <a:xfrm flipH="1" flipV="1">
            <a:off x="688373" y="447674"/>
            <a:ext cx="2434446" cy="5116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 name="TextBox 7"/>
          <xdr:cNvSpPr txBox="1">
            <a:spLocks noChangeArrowheads="1"/>
          </xdr:cNvSpPr>
        </xdr:nvSpPr>
        <xdr:spPr>
          <a:xfrm>
            <a:off x="2473738" y="532407"/>
            <a:ext cx="532781" cy="223215"/>
          </a:xfrm>
          <a:prstGeom prst="rect">
            <a:avLst/>
          </a:prstGeom>
          <a:noFill/>
          <a:ln w="9525" cmpd="sng">
            <a:noFill/>
          </a:ln>
        </xdr:spPr>
        <xdr:txBody>
          <a:bodyPr vertOverflow="clip" wrap="square"/>
          <a:p>
            <a:pPr algn="l">
              <a:defRPr/>
            </a:pPr>
            <a:r>
              <a:rPr lang="en-US" cap="none" sz="1100" b="0" i="0" u="none" baseline="0">
                <a:solidFill>
                  <a:srgbClr val="000000"/>
                </a:solidFill>
              </a:rPr>
              <a:t>学期</a:t>
            </a:r>
          </a:p>
        </xdr:txBody>
      </xdr:sp>
      <xdr:sp>
        <xdr:nvSpPr>
          <xdr:cNvPr id="5" name="TextBox 8"/>
          <xdr:cNvSpPr txBox="1">
            <a:spLocks noChangeArrowheads="1"/>
          </xdr:cNvSpPr>
        </xdr:nvSpPr>
        <xdr:spPr>
          <a:xfrm>
            <a:off x="814102" y="509237"/>
            <a:ext cx="616863" cy="230893"/>
          </a:xfrm>
          <a:prstGeom prst="rect">
            <a:avLst/>
          </a:prstGeom>
          <a:noFill/>
          <a:ln w="9525" cmpd="sng">
            <a:noFill/>
          </a:ln>
        </xdr:spPr>
        <xdr:txBody>
          <a:bodyPr vertOverflow="clip" wrap="square"/>
          <a:p>
            <a:pPr algn="l">
              <a:defRPr/>
            </a:pPr>
            <a:r>
              <a:rPr lang="en-US" cap="none" sz="1100" b="0" i="0" u="none" baseline="0">
                <a:solidFill>
                  <a:srgbClr val="000000"/>
                </a:solidFill>
              </a:rPr>
              <a:t>学时</a:t>
            </a:r>
          </a:p>
        </xdr:txBody>
      </xdr:sp>
      <xdr:sp>
        <xdr:nvSpPr>
          <xdr:cNvPr id="6" name="TextBox 9"/>
          <xdr:cNvSpPr txBox="1">
            <a:spLocks noChangeArrowheads="1"/>
          </xdr:cNvSpPr>
        </xdr:nvSpPr>
        <xdr:spPr>
          <a:xfrm>
            <a:off x="84083" y="732451"/>
            <a:ext cx="631793" cy="254064"/>
          </a:xfrm>
          <a:prstGeom prst="rect">
            <a:avLst/>
          </a:prstGeom>
          <a:noFill/>
          <a:ln w="9525" cmpd="sng">
            <a:noFill/>
          </a:ln>
        </xdr:spPr>
        <xdr:txBody>
          <a:bodyPr vertOverflow="clip" wrap="square"/>
          <a:p>
            <a:pPr algn="l">
              <a:defRPr/>
            </a:pPr>
            <a:r>
              <a:rPr lang="en-US" cap="none" sz="1100" b="0" i="0" u="none" baseline="0">
                <a:solidFill>
                  <a:srgbClr val="000000"/>
                </a:solidFill>
              </a:rPr>
              <a:t>类别</a:t>
            </a:r>
          </a:p>
        </xdr:txBody>
      </xdr:sp>
    </xdr:grpSp>
    <xdr:clientData/>
  </xdr:twoCellAnchor>
  <xdr:twoCellAnchor>
    <xdr:from>
      <xdr:col>0</xdr:col>
      <xdr:colOff>0</xdr:colOff>
      <xdr:row>0</xdr:row>
      <xdr:rowOff>447675</xdr:rowOff>
    </xdr:from>
    <xdr:to>
      <xdr:col>3</xdr:col>
      <xdr:colOff>19050</xdr:colOff>
      <xdr:row>3</xdr:row>
      <xdr:rowOff>9525</xdr:rowOff>
    </xdr:to>
    <xdr:grpSp>
      <xdr:nvGrpSpPr>
        <xdr:cNvPr id="7" name="组合 10"/>
        <xdr:cNvGrpSpPr>
          <a:grpSpLocks/>
        </xdr:cNvGrpSpPr>
      </xdr:nvGrpSpPr>
      <xdr:grpSpPr>
        <a:xfrm>
          <a:off x="0" y="447675"/>
          <a:ext cx="3133725" cy="533400"/>
          <a:chOff x="1" y="447674"/>
          <a:chExt cx="3143249" cy="538841"/>
        </a:xfrm>
        <a:solidFill>
          <a:srgbClr val="FFFFFF"/>
        </a:solidFill>
      </xdr:grpSpPr>
      <xdr:sp>
        <xdr:nvSpPr>
          <xdr:cNvPr id="8" name="Line 5"/>
          <xdr:cNvSpPr>
            <a:spLocks/>
          </xdr:cNvSpPr>
        </xdr:nvSpPr>
        <xdr:spPr>
          <a:xfrm>
            <a:off x="1" y="706183"/>
            <a:ext cx="3143249" cy="25985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9" name="Line 6"/>
          <xdr:cNvSpPr>
            <a:spLocks/>
          </xdr:cNvSpPr>
        </xdr:nvSpPr>
        <xdr:spPr>
          <a:xfrm flipH="1" flipV="1">
            <a:off x="688373" y="447674"/>
            <a:ext cx="2434446" cy="5116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10" name="TextBox 7"/>
          <xdr:cNvSpPr txBox="1">
            <a:spLocks noChangeArrowheads="1"/>
          </xdr:cNvSpPr>
        </xdr:nvSpPr>
        <xdr:spPr>
          <a:xfrm>
            <a:off x="2472166" y="533619"/>
            <a:ext cx="534352" cy="218635"/>
          </a:xfrm>
          <a:prstGeom prst="rect">
            <a:avLst/>
          </a:prstGeom>
          <a:noFill/>
          <a:ln w="9525" cmpd="sng">
            <a:noFill/>
          </a:ln>
        </xdr:spPr>
        <xdr:txBody>
          <a:bodyPr vertOverflow="clip" wrap="square"/>
          <a:p>
            <a:pPr algn="l">
              <a:defRPr/>
            </a:pPr>
            <a:r>
              <a:rPr lang="en-US" cap="none" sz="1100" b="0" i="0" u="none" baseline="0">
                <a:solidFill>
                  <a:srgbClr val="000000"/>
                </a:solidFill>
              </a:rPr>
              <a:t>学期</a:t>
            </a:r>
          </a:p>
        </xdr:txBody>
      </xdr:sp>
      <xdr:sp>
        <xdr:nvSpPr>
          <xdr:cNvPr id="11" name="TextBox 8"/>
          <xdr:cNvSpPr txBox="1">
            <a:spLocks noChangeArrowheads="1"/>
          </xdr:cNvSpPr>
        </xdr:nvSpPr>
        <xdr:spPr>
          <a:xfrm>
            <a:off x="816460" y="517993"/>
            <a:ext cx="625507" cy="218635"/>
          </a:xfrm>
          <a:prstGeom prst="rect">
            <a:avLst/>
          </a:prstGeom>
          <a:noFill/>
          <a:ln w="9525" cmpd="sng">
            <a:noFill/>
          </a:ln>
        </xdr:spPr>
        <xdr:txBody>
          <a:bodyPr vertOverflow="clip" wrap="square"/>
          <a:p>
            <a:pPr algn="l">
              <a:defRPr/>
            </a:pPr>
            <a:r>
              <a:rPr lang="en-US" cap="none" sz="1100" b="0" i="0" u="none" baseline="0">
                <a:solidFill>
                  <a:srgbClr val="000000"/>
                </a:solidFill>
              </a:rPr>
              <a:t>学时</a:t>
            </a:r>
          </a:p>
        </xdr:txBody>
      </xdr:sp>
      <xdr:sp>
        <xdr:nvSpPr>
          <xdr:cNvPr id="12" name="TextBox 9"/>
          <xdr:cNvSpPr txBox="1">
            <a:spLocks noChangeArrowheads="1"/>
          </xdr:cNvSpPr>
        </xdr:nvSpPr>
        <xdr:spPr>
          <a:xfrm>
            <a:off x="91941" y="728814"/>
            <a:ext cx="617648" cy="257701"/>
          </a:xfrm>
          <a:prstGeom prst="rect">
            <a:avLst/>
          </a:prstGeom>
          <a:noFill/>
          <a:ln w="9525" cmpd="sng">
            <a:noFill/>
          </a:ln>
        </xdr:spPr>
        <xdr:txBody>
          <a:bodyPr vertOverflow="clip" wrap="square"/>
          <a:p>
            <a:pPr algn="l">
              <a:defRPr/>
            </a:pPr>
            <a:r>
              <a:rPr lang="en-US" cap="none" sz="1100" b="0" i="0" u="none" baseline="0">
                <a:solidFill>
                  <a:srgbClr val="000000"/>
                </a:solidFill>
              </a:rPr>
              <a:t>类别</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124"/>
  <sheetViews>
    <sheetView showZeros="0" view="pageBreakPreview" zoomScale="130" zoomScaleSheetLayoutView="130" zoomScalePageLayoutView="0" workbookViewId="0" topLeftCell="A1">
      <pane ySplit="4" topLeftCell="A73" activePane="bottomLeft" state="frozen"/>
      <selection pane="topLeft" activeCell="A1" sqref="A1"/>
      <selection pane="bottomLeft" activeCell="C78" sqref="C78:R78"/>
    </sheetView>
  </sheetViews>
  <sheetFormatPr defaultColWidth="3.125" defaultRowHeight="14.25"/>
  <cols>
    <col min="1" max="1" width="3.625" style="134" customWidth="1"/>
    <col min="2" max="2" width="5.25390625" style="135" customWidth="1"/>
    <col min="3" max="3" width="7.75390625" style="135" customWidth="1"/>
    <col min="4" max="4" width="16.125" style="136" customWidth="1"/>
    <col min="5" max="5" width="5.125" style="137" customWidth="1"/>
    <col min="6" max="6" width="5.50390625" style="135" customWidth="1"/>
    <col min="7" max="7" width="10.25390625" style="135" customWidth="1"/>
    <col min="8" max="8" width="4.50390625" style="135" customWidth="1"/>
    <col min="9" max="11" width="4.125" style="135" customWidth="1"/>
    <col min="12" max="12" width="4.75390625" style="135" customWidth="1"/>
    <col min="13" max="13" width="6.375" style="135" customWidth="1"/>
    <col min="14" max="14" width="6.25390625" style="135" customWidth="1"/>
    <col min="15" max="15" width="5.75390625" style="135" customWidth="1"/>
    <col min="16" max="16" width="5.375" style="135" customWidth="1"/>
    <col min="17" max="17" width="4.625" style="135" customWidth="1"/>
    <col min="18" max="18" width="4.125" style="135" customWidth="1"/>
    <col min="19" max="19" width="4.25390625" style="138" customWidth="1"/>
    <col min="20" max="20" width="9.00390625" style="135" customWidth="1"/>
    <col min="21" max="21" width="3.125" style="134" customWidth="1"/>
    <col min="22" max="22" width="7.50390625" style="134" bestFit="1" customWidth="1"/>
    <col min="23" max="23" width="5.00390625" style="134" bestFit="1" customWidth="1"/>
    <col min="24" max="24" width="4.50390625" style="134" bestFit="1" customWidth="1"/>
    <col min="25" max="16384" width="3.125" style="134" customWidth="1"/>
  </cols>
  <sheetData>
    <row r="1" spans="1:20" s="122" customFormat="1" ht="18" customHeight="1">
      <c r="A1" s="186" t="s">
        <v>0</v>
      </c>
      <c r="B1" s="186"/>
      <c r="C1" s="186"/>
      <c r="D1" s="186"/>
      <c r="E1" s="186"/>
      <c r="F1" s="186"/>
      <c r="G1" s="186"/>
      <c r="H1" s="186"/>
      <c r="I1" s="186"/>
      <c r="J1" s="186"/>
      <c r="K1" s="186"/>
      <c r="L1" s="186"/>
      <c r="M1" s="186"/>
      <c r="N1" s="186"/>
      <c r="O1" s="186"/>
      <c r="P1" s="186"/>
      <c r="Q1" s="186"/>
      <c r="R1" s="186"/>
      <c r="S1" s="186"/>
      <c r="T1" s="186"/>
    </row>
    <row r="2" spans="1:20" s="123" customFormat="1" ht="11.25" customHeight="1">
      <c r="A2" s="215" t="s">
        <v>1</v>
      </c>
      <c r="B2" s="216"/>
      <c r="C2" s="211" t="s">
        <v>2</v>
      </c>
      <c r="D2" s="211" t="s">
        <v>3</v>
      </c>
      <c r="E2" s="214" t="s">
        <v>4</v>
      </c>
      <c r="F2" s="187" t="s">
        <v>5</v>
      </c>
      <c r="G2" s="187" t="s">
        <v>6</v>
      </c>
      <c r="H2" s="187" t="s">
        <v>7</v>
      </c>
      <c r="I2" s="187"/>
      <c r="J2" s="187"/>
      <c r="K2" s="187" t="s">
        <v>8</v>
      </c>
      <c r="L2" s="187"/>
      <c r="M2" s="187"/>
      <c r="N2" s="187"/>
      <c r="O2" s="187"/>
      <c r="P2" s="187"/>
      <c r="Q2" s="187"/>
      <c r="R2" s="187"/>
      <c r="S2" s="187" t="s">
        <v>9</v>
      </c>
      <c r="T2" s="187" t="s">
        <v>10</v>
      </c>
    </row>
    <row r="3" spans="1:20" s="123" customFormat="1" ht="12.75" customHeight="1">
      <c r="A3" s="217"/>
      <c r="B3" s="218"/>
      <c r="C3" s="212"/>
      <c r="D3" s="212"/>
      <c r="E3" s="214"/>
      <c r="F3" s="187"/>
      <c r="G3" s="187"/>
      <c r="H3" s="187" t="s">
        <v>11</v>
      </c>
      <c r="I3" s="187" t="s">
        <v>12</v>
      </c>
      <c r="J3" s="187" t="s">
        <v>13</v>
      </c>
      <c r="K3" s="188" t="s">
        <v>14</v>
      </c>
      <c r="L3" s="189"/>
      <c r="M3" s="188" t="s">
        <v>15</v>
      </c>
      <c r="N3" s="189"/>
      <c r="O3" s="188" t="s">
        <v>16</v>
      </c>
      <c r="P3" s="189"/>
      <c r="Q3" s="188" t="s">
        <v>17</v>
      </c>
      <c r="R3" s="190"/>
      <c r="S3" s="187"/>
      <c r="T3" s="187"/>
    </row>
    <row r="4" spans="1:20" s="123" customFormat="1" ht="10.5">
      <c r="A4" s="219"/>
      <c r="B4" s="220"/>
      <c r="C4" s="213"/>
      <c r="D4" s="213"/>
      <c r="E4" s="214"/>
      <c r="F4" s="187"/>
      <c r="G4" s="187"/>
      <c r="H4" s="187"/>
      <c r="I4" s="187"/>
      <c r="J4" s="187"/>
      <c r="K4" s="139">
        <v>1</v>
      </c>
      <c r="L4" s="139">
        <v>2</v>
      </c>
      <c r="M4" s="139">
        <v>3</v>
      </c>
      <c r="N4" s="139">
        <v>4</v>
      </c>
      <c r="O4" s="139">
        <v>5</v>
      </c>
      <c r="P4" s="139">
        <v>6</v>
      </c>
      <c r="Q4" s="139">
        <v>7</v>
      </c>
      <c r="R4" s="167">
        <v>8</v>
      </c>
      <c r="S4" s="187"/>
      <c r="T4" s="187"/>
    </row>
    <row r="5" spans="1:20" s="123" customFormat="1" ht="10.5" customHeight="1">
      <c r="A5" s="204" t="s">
        <v>18</v>
      </c>
      <c r="B5" s="204" t="s">
        <v>19</v>
      </c>
      <c r="C5" s="140" t="s">
        <v>20</v>
      </c>
      <c r="D5" s="141" t="s">
        <v>21</v>
      </c>
      <c r="E5" s="142">
        <v>3</v>
      </c>
      <c r="F5" s="143">
        <v>48</v>
      </c>
      <c r="G5" s="143">
        <v>32</v>
      </c>
      <c r="H5" s="143"/>
      <c r="I5" s="143"/>
      <c r="J5" s="143">
        <v>16</v>
      </c>
      <c r="K5" s="143"/>
      <c r="L5" s="143">
        <v>48</v>
      </c>
      <c r="M5" s="143"/>
      <c r="N5" s="143"/>
      <c r="O5" s="143"/>
      <c r="P5" s="143"/>
      <c r="Q5" s="162"/>
      <c r="R5" s="154"/>
      <c r="S5" s="143" t="s">
        <v>22</v>
      </c>
      <c r="T5" s="207" t="s">
        <v>23</v>
      </c>
    </row>
    <row r="6" spans="1:21" s="124" customFormat="1" ht="23.25" customHeight="1">
      <c r="A6" s="205"/>
      <c r="B6" s="205"/>
      <c r="C6" s="140" t="s">
        <v>24</v>
      </c>
      <c r="D6" s="141" t="s">
        <v>25</v>
      </c>
      <c r="E6" s="142">
        <v>3</v>
      </c>
      <c r="F6" s="143">
        <v>48</v>
      </c>
      <c r="G6" s="143">
        <v>32</v>
      </c>
      <c r="H6" s="143"/>
      <c r="I6" s="143"/>
      <c r="J6" s="143">
        <v>16</v>
      </c>
      <c r="K6" s="143"/>
      <c r="L6" s="143"/>
      <c r="M6" s="143"/>
      <c r="N6" s="143">
        <v>48</v>
      </c>
      <c r="O6" s="143"/>
      <c r="P6" s="143"/>
      <c r="Q6" s="162"/>
      <c r="R6" s="154"/>
      <c r="S6" s="143" t="s">
        <v>22</v>
      </c>
      <c r="T6" s="208"/>
      <c r="U6" s="123"/>
    </row>
    <row r="7" spans="1:21" s="124" customFormat="1" ht="23.25" customHeight="1">
      <c r="A7" s="205"/>
      <c r="B7" s="205"/>
      <c r="C7" s="140" t="s">
        <v>26</v>
      </c>
      <c r="D7" s="141" t="s">
        <v>27</v>
      </c>
      <c r="E7" s="142">
        <v>3</v>
      </c>
      <c r="F7" s="143">
        <v>48</v>
      </c>
      <c r="G7" s="143">
        <v>32</v>
      </c>
      <c r="H7" s="143"/>
      <c r="I7" s="143"/>
      <c r="J7" s="143">
        <v>16</v>
      </c>
      <c r="K7" s="143"/>
      <c r="L7" s="143"/>
      <c r="M7" s="143"/>
      <c r="N7" s="143"/>
      <c r="O7" s="143"/>
      <c r="P7" s="143"/>
      <c r="Q7" s="162"/>
      <c r="R7" s="154"/>
      <c r="S7" s="143" t="s">
        <v>22</v>
      </c>
      <c r="T7" s="208"/>
      <c r="U7" s="123"/>
    </row>
    <row r="8" spans="1:21" s="125" customFormat="1" ht="10.5" customHeight="1">
      <c r="A8" s="205"/>
      <c r="B8" s="205"/>
      <c r="C8" s="140" t="s">
        <v>28</v>
      </c>
      <c r="D8" s="141" t="s">
        <v>29</v>
      </c>
      <c r="E8" s="142">
        <v>3</v>
      </c>
      <c r="F8" s="143">
        <v>48</v>
      </c>
      <c r="G8" s="143">
        <v>32</v>
      </c>
      <c r="H8" s="143"/>
      <c r="I8" s="143"/>
      <c r="J8" s="143">
        <v>16</v>
      </c>
      <c r="K8" s="143"/>
      <c r="L8" s="143"/>
      <c r="M8" s="143">
        <v>48</v>
      </c>
      <c r="N8" s="143"/>
      <c r="O8" s="143"/>
      <c r="P8" s="143"/>
      <c r="Q8" s="162"/>
      <c r="R8" s="154"/>
      <c r="S8" s="143" t="s">
        <v>22</v>
      </c>
      <c r="T8" s="208"/>
      <c r="U8" s="170"/>
    </row>
    <row r="9" spans="1:20" s="123" customFormat="1" ht="20.25" customHeight="1">
      <c r="A9" s="205"/>
      <c r="B9" s="205"/>
      <c r="C9" s="144" t="s">
        <v>30</v>
      </c>
      <c r="D9" s="145" t="s">
        <v>31</v>
      </c>
      <c r="E9" s="146">
        <v>3</v>
      </c>
      <c r="F9" s="147">
        <v>48</v>
      </c>
      <c r="G9" s="147">
        <v>32</v>
      </c>
      <c r="H9" s="147"/>
      <c r="I9" s="147"/>
      <c r="J9" s="147">
        <v>16</v>
      </c>
      <c r="K9" s="147">
        <v>48</v>
      </c>
      <c r="L9" s="147"/>
      <c r="M9" s="147"/>
      <c r="N9" s="147"/>
      <c r="O9" s="147"/>
      <c r="P9" s="147"/>
      <c r="Q9" s="171"/>
      <c r="R9" s="172"/>
      <c r="S9" s="147" t="s">
        <v>22</v>
      </c>
      <c r="T9" s="208"/>
    </row>
    <row r="10" spans="1:20" s="123" customFormat="1" ht="10.5" customHeight="1">
      <c r="A10" s="205"/>
      <c r="B10" s="205"/>
      <c r="C10" s="140" t="s">
        <v>32</v>
      </c>
      <c r="D10" s="141" t="s">
        <v>33</v>
      </c>
      <c r="E10" s="142">
        <v>0.5</v>
      </c>
      <c r="F10" s="143">
        <v>8</v>
      </c>
      <c r="G10" s="143">
        <v>8</v>
      </c>
      <c r="H10" s="143"/>
      <c r="I10" s="143"/>
      <c r="J10" s="143"/>
      <c r="K10" s="143">
        <v>8</v>
      </c>
      <c r="L10" s="143"/>
      <c r="M10" s="143"/>
      <c r="N10" s="143"/>
      <c r="O10" s="143"/>
      <c r="P10" s="143"/>
      <c r="Q10" s="162"/>
      <c r="R10" s="154"/>
      <c r="S10" s="143" t="s">
        <v>22</v>
      </c>
      <c r="T10" s="208"/>
    </row>
    <row r="11" spans="1:20" s="123" customFormat="1" ht="10.5" customHeight="1">
      <c r="A11" s="205"/>
      <c r="B11" s="205"/>
      <c r="C11" s="140" t="s">
        <v>34</v>
      </c>
      <c r="D11" s="141" t="s">
        <v>35</v>
      </c>
      <c r="E11" s="142">
        <v>0.5</v>
      </c>
      <c r="F11" s="143">
        <v>8</v>
      </c>
      <c r="G11" s="143">
        <v>8</v>
      </c>
      <c r="H11" s="143"/>
      <c r="I11" s="143"/>
      <c r="J11" s="143"/>
      <c r="K11" s="143"/>
      <c r="L11" s="143"/>
      <c r="M11" s="143">
        <v>8</v>
      </c>
      <c r="N11" s="143"/>
      <c r="O11" s="143"/>
      <c r="P11" s="143"/>
      <c r="Q11" s="162"/>
      <c r="R11" s="154"/>
      <c r="S11" s="143" t="s">
        <v>22</v>
      </c>
      <c r="T11" s="208"/>
    </row>
    <row r="12" spans="1:20" s="123" customFormat="1" ht="10.5" customHeight="1">
      <c r="A12" s="205"/>
      <c r="B12" s="205"/>
      <c r="C12" s="140" t="s">
        <v>36</v>
      </c>
      <c r="D12" s="141" t="s">
        <v>37</v>
      </c>
      <c r="E12" s="142">
        <v>0.5</v>
      </c>
      <c r="F12" s="143">
        <v>8</v>
      </c>
      <c r="G12" s="143">
        <v>8</v>
      </c>
      <c r="H12" s="143"/>
      <c r="I12" s="143"/>
      <c r="J12" s="143"/>
      <c r="K12" s="143"/>
      <c r="L12" s="143"/>
      <c r="M12" s="143"/>
      <c r="N12" s="143"/>
      <c r="O12" s="143">
        <v>8</v>
      </c>
      <c r="P12" s="143"/>
      <c r="Q12" s="162"/>
      <c r="R12" s="154"/>
      <c r="S12" s="143" t="s">
        <v>22</v>
      </c>
      <c r="T12" s="208"/>
    </row>
    <row r="13" spans="1:20" s="123" customFormat="1" ht="10.5" customHeight="1">
      <c r="A13" s="205"/>
      <c r="B13" s="205"/>
      <c r="C13" s="140" t="s">
        <v>38</v>
      </c>
      <c r="D13" s="141" t="s">
        <v>39</v>
      </c>
      <c r="E13" s="142">
        <v>0.5</v>
      </c>
      <c r="F13" s="143">
        <v>8</v>
      </c>
      <c r="G13" s="143">
        <v>8</v>
      </c>
      <c r="H13" s="143"/>
      <c r="I13" s="143"/>
      <c r="J13" s="143"/>
      <c r="K13" s="143"/>
      <c r="L13" s="143"/>
      <c r="M13" s="143"/>
      <c r="N13" s="143"/>
      <c r="O13" s="143"/>
      <c r="P13" s="143">
        <v>8</v>
      </c>
      <c r="Q13" s="162"/>
      <c r="R13" s="154"/>
      <c r="S13" s="143" t="s">
        <v>22</v>
      </c>
      <c r="T13" s="208"/>
    </row>
    <row r="14" spans="1:21" s="124" customFormat="1" ht="12">
      <c r="A14" s="205"/>
      <c r="B14" s="205"/>
      <c r="C14" s="140" t="s">
        <v>40</v>
      </c>
      <c r="D14" s="141" t="s">
        <v>41</v>
      </c>
      <c r="E14" s="148">
        <v>2.5</v>
      </c>
      <c r="F14" s="143">
        <v>40</v>
      </c>
      <c r="G14" s="143">
        <v>40</v>
      </c>
      <c r="H14" s="143"/>
      <c r="I14" s="143"/>
      <c r="J14" s="143"/>
      <c r="K14" s="143">
        <v>40</v>
      </c>
      <c r="L14" s="143"/>
      <c r="M14" s="143"/>
      <c r="N14" s="143"/>
      <c r="O14" s="143"/>
      <c r="P14" s="143"/>
      <c r="Q14" s="162"/>
      <c r="R14" s="162"/>
      <c r="S14" s="143" t="s">
        <v>22</v>
      </c>
      <c r="T14" s="208"/>
      <c r="U14" s="123"/>
    </row>
    <row r="15" spans="1:21" s="124" customFormat="1" ht="12">
      <c r="A15" s="205"/>
      <c r="B15" s="205"/>
      <c r="C15" s="140" t="s">
        <v>42</v>
      </c>
      <c r="D15" s="141" t="s">
        <v>43</v>
      </c>
      <c r="E15" s="148">
        <v>2.5</v>
      </c>
      <c r="F15" s="143">
        <v>40</v>
      </c>
      <c r="G15" s="143">
        <v>40</v>
      </c>
      <c r="H15" s="143"/>
      <c r="I15" s="143"/>
      <c r="J15" s="143"/>
      <c r="K15" s="143"/>
      <c r="L15" s="143">
        <v>40</v>
      </c>
      <c r="M15" s="143"/>
      <c r="N15" s="143"/>
      <c r="O15" s="143"/>
      <c r="P15" s="143"/>
      <c r="Q15" s="162"/>
      <c r="R15" s="162"/>
      <c r="S15" s="143" t="s">
        <v>22</v>
      </c>
      <c r="T15" s="208"/>
      <c r="U15" s="123"/>
    </row>
    <row r="16" spans="1:20" s="123" customFormat="1" ht="21">
      <c r="A16" s="205"/>
      <c r="B16" s="205"/>
      <c r="C16" s="140" t="s">
        <v>44</v>
      </c>
      <c r="D16" s="141" t="s">
        <v>45</v>
      </c>
      <c r="E16" s="148">
        <v>2</v>
      </c>
      <c r="F16" s="143">
        <v>32</v>
      </c>
      <c r="G16" s="143">
        <v>32</v>
      </c>
      <c r="H16" s="143"/>
      <c r="I16" s="143"/>
      <c r="J16" s="143"/>
      <c r="K16" s="143"/>
      <c r="L16" s="143"/>
      <c r="M16" s="143">
        <v>32</v>
      </c>
      <c r="N16" s="143"/>
      <c r="O16" s="143"/>
      <c r="P16" s="143"/>
      <c r="Q16" s="162"/>
      <c r="R16" s="162"/>
      <c r="S16" s="143" t="s">
        <v>22</v>
      </c>
      <c r="T16" s="208"/>
    </row>
    <row r="17" spans="1:20" s="123" customFormat="1" ht="21">
      <c r="A17" s="205"/>
      <c r="B17" s="205"/>
      <c r="C17" s="140" t="s">
        <v>46</v>
      </c>
      <c r="D17" s="141" t="s">
        <v>47</v>
      </c>
      <c r="E17" s="148">
        <v>2</v>
      </c>
      <c r="F17" s="143">
        <v>32</v>
      </c>
      <c r="G17" s="143">
        <v>32</v>
      </c>
      <c r="H17" s="143"/>
      <c r="I17" s="143"/>
      <c r="J17" s="143"/>
      <c r="K17" s="143"/>
      <c r="L17" s="143"/>
      <c r="M17" s="143"/>
      <c r="N17" s="143">
        <v>32</v>
      </c>
      <c r="O17" s="143"/>
      <c r="P17" s="143"/>
      <c r="Q17" s="162"/>
      <c r="R17" s="162"/>
      <c r="S17" s="143" t="s">
        <v>22</v>
      </c>
      <c r="T17" s="208"/>
    </row>
    <row r="18" spans="1:20" s="123" customFormat="1" ht="12">
      <c r="A18" s="205"/>
      <c r="B18" s="205"/>
      <c r="C18" s="140" t="s">
        <v>48</v>
      </c>
      <c r="D18" s="141" t="s">
        <v>49</v>
      </c>
      <c r="E18" s="148">
        <v>1</v>
      </c>
      <c r="F18" s="143">
        <v>36</v>
      </c>
      <c r="G18" s="143">
        <v>32</v>
      </c>
      <c r="H18" s="143"/>
      <c r="I18" s="143"/>
      <c r="J18" s="143">
        <v>4</v>
      </c>
      <c r="K18" s="143">
        <v>36</v>
      </c>
      <c r="L18" s="143"/>
      <c r="M18" s="143"/>
      <c r="N18" s="143"/>
      <c r="O18" s="143"/>
      <c r="P18" s="143"/>
      <c r="Q18" s="162"/>
      <c r="R18" s="162"/>
      <c r="S18" s="143" t="s">
        <v>22</v>
      </c>
      <c r="T18" s="208"/>
    </row>
    <row r="19" spans="1:20" s="123" customFormat="1" ht="12">
      <c r="A19" s="205"/>
      <c r="B19" s="205"/>
      <c r="C19" s="140" t="s">
        <v>50</v>
      </c>
      <c r="D19" s="141" t="s">
        <v>51</v>
      </c>
      <c r="E19" s="148">
        <v>1</v>
      </c>
      <c r="F19" s="143">
        <v>36</v>
      </c>
      <c r="G19" s="143">
        <v>32</v>
      </c>
      <c r="H19" s="143"/>
      <c r="I19" s="143"/>
      <c r="J19" s="143">
        <v>4</v>
      </c>
      <c r="K19" s="143"/>
      <c r="L19" s="143">
        <v>36</v>
      </c>
      <c r="M19" s="143"/>
      <c r="N19" s="143"/>
      <c r="O19" s="143"/>
      <c r="P19" s="143"/>
      <c r="Q19" s="162"/>
      <c r="R19" s="162"/>
      <c r="S19" s="143" t="s">
        <v>22</v>
      </c>
      <c r="T19" s="208"/>
    </row>
    <row r="20" spans="1:20" s="123" customFormat="1" ht="12">
      <c r="A20" s="205"/>
      <c r="B20" s="205"/>
      <c r="C20" s="140" t="s">
        <v>52</v>
      </c>
      <c r="D20" s="141" t="s">
        <v>53</v>
      </c>
      <c r="E20" s="148">
        <v>1</v>
      </c>
      <c r="F20" s="143">
        <v>36</v>
      </c>
      <c r="G20" s="143">
        <v>32</v>
      </c>
      <c r="H20" s="143"/>
      <c r="I20" s="143"/>
      <c r="J20" s="143">
        <v>4</v>
      </c>
      <c r="K20" s="143"/>
      <c r="L20" s="143"/>
      <c r="M20" s="143">
        <v>36</v>
      </c>
      <c r="N20" s="143"/>
      <c r="O20" s="143"/>
      <c r="P20" s="143"/>
      <c r="Q20" s="162"/>
      <c r="R20" s="162"/>
      <c r="S20" s="143" t="s">
        <v>22</v>
      </c>
      <c r="T20" s="208"/>
    </row>
    <row r="21" spans="1:20" s="123" customFormat="1" ht="12">
      <c r="A21" s="205"/>
      <c r="B21" s="205"/>
      <c r="C21" s="140" t="s">
        <v>54</v>
      </c>
      <c r="D21" s="141" t="s">
        <v>55</v>
      </c>
      <c r="E21" s="148">
        <v>1</v>
      </c>
      <c r="F21" s="143">
        <v>36</v>
      </c>
      <c r="G21" s="143">
        <v>32</v>
      </c>
      <c r="H21" s="143"/>
      <c r="I21" s="143"/>
      <c r="J21" s="143">
        <v>4</v>
      </c>
      <c r="K21" s="143"/>
      <c r="L21" s="143"/>
      <c r="M21" s="143"/>
      <c r="N21" s="143">
        <v>36</v>
      </c>
      <c r="O21" s="143"/>
      <c r="P21" s="143"/>
      <c r="Q21" s="162"/>
      <c r="R21" s="162"/>
      <c r="S21" s="143" t="s">
        <v>22</v>
      </c>
      <c r="T21" s="208"/>
    </row>
    <row r="22" spans="1:20" s="123" customFormat="1" ht="12">
      <c r="A22" s="205"/>
      <c r="B22" s="205"/>
      <c r="C22" s="140" t="s">
        <v>56</v>
      </c>
      <c r="D22" s="141" t="s">
        <v>57</v>
      </c>
      <c r="E22" s="148">
        <v>2</v>
      </c>
      <c r="F22" s="143">
        <v>36</v>
      </c>
      <c r="G22" s="143">
        <v>16</v>
      </c>
      <c r="H22" s="143"/>
      <c r="I22" s="143"/>
      <c r="J22" s="143">
        <v>20</v>
      </c>
      <c r="K22" s="143">
        <v>36</v>
      </c>
      <c r="L22" s="143"/>
      <c r="M22" s="143"/>
      <c r="N22" s="143"/>
      <c r="O22" s="143"/>
      <c r="P22" s="143"/>
      <c r="Q22" s="162"/>
      <c r="R22" s="162"/>
      <c r="S22" s="143" t="s">
        <v>22</v>
      </c>
      <c r="T22" s="208"/>
    </row>
    <row r="23" spans="1:20" s="123" customFormat="1" ht="12">
      <c r="A23" s="205"/>
      <c r="B23" s="205"/>
      <c r="C23" s="140" t="s">
        <v>58</v>
      </c>
      <c r="D23" s="141" t="s">
        <v>59</v>
      </c>
      <c r="E23" s="148">
        <v>5.5</v>
      </c>
      <c r="F23" s="143">
        <v>88</v>
      </c>
      <c r="G23" s="143">
        <v>88</v>
      </c>
      <c r="H23" s="143"/>
      <c r="I23" s="143"/>
      <c r="J23" s="143"/>
      <c r="K23" s="143">
        <v>88</v>
      </c>
      <c r="L23" s="143"/>
      <c r="M23" s="143"/>
      <c r="N23" s="143"/>
      <c r="O23" s="143"/>
      <c r="P23" s="143"/>
      <c r="Q23" s="143"/>
      <c r="R23" s="143"/>
      <c r="S23" s="143" t="s">
        <v>22</v>
      </c>
      <c r="T23" s="208"/>
    </row>
    <row r="24" spans="1:21" s="124" customFormat="1" ht="12">
      <c r="A24" s="205"/>
      <c r="B24" s="205"/>
      <c r="C24" s="140" t="s">
        <v>60</v>
      </c>
      <c r="D24" s="141" t="s">
        <v>61</v>
      </c>
      <c r="E24" s="148">
        <v>5.5</v>
      </c>
      <c r="F24" s="143">
        <v>88</v>
      </c>
      <c r="G24" s="143">
        <v>88</v>
      </c>
      <c r="H24" s="149"/>
      <c r="I24" s="143"/>
      <c r="J24" s="143"/>
      <c r="K24" s="143"/>
      <c r="L24" s="143">
        <v>88</v>
      </c>
      <c r="M24" s="143"/>
      <c r="N24" s="143"/>
      <c r="O24" s="143"/>
      <c r="P24" s="143"/>
      <c r="Q24" s="143"/>
      <c r="R24" s="143"/>
      <c r="S24" s="143" t="s">
        <v>22</v>
      </c>
      <c r="T24" s="208"/>
      <c r="U24" s="123"/>
    </row>
    <row r="25" spans="1:21" s="124" customFormat="1" ht="12">
      <c r="A25" s="205"/>
      <c r="B25" s="205"/>
      <c r="C25" s="140" t="s">
        <v>62</v>
      </c>
      <c r="D25" s="150" t="s">
        <v>63</v>
      </c>
      <c r="E25" s="148">
        <v>3</v>
      </c>
      <c r="F25" s="143">
        <v>48</v>
      </c>
      <c r="G25" s="143">
        <v>48</v>
      </c>
      <c r="H25" s="149"/>
      <c r="I25" s="143"/>
      <c r="J25" s="143"/>
      <c r="K25" s="143"/>
      <c r="L25" s="143">
        <v>48</v>
      </c>
      <c r="M25" s="143"/>
      <c r="N25" s="143"/>
      <c r="O25" s="168"/>
      <c r="P25" s="168"/>
      <c r="Q25" s="168"/>
      <c r="R25" s="168"/>
      <c r="S25" s="143" t="s">
        <v>22</v>
      </c>
      <c r="T25" s="208"/>
      <c r="U25" s="123"/>
    </row>
    <row r="26" spans="1:21" s="124" customFormat="1" ht="12">
      <c r="A26" s="205"/>
      <c r="B26" s="205"/>
      <c r="C26" s="140" t="s">
        <v>64</v>
      </c>
      <c r="D26" s="150" t="s">
        <v>65</v>
      </c>
      <c r="E26" s="148">
        <v>3</v>
      </c>
      <c r="F26" s="143">
        <v>48</v>
      </c>
      <c r="G26" s="143">
        <v>48</v>
      </c>
      <c r="H26" s="149"/>
      <c r="I26" s="143"/>
      <c r="J26" s="143"/>
      <c r="K26" s="143"/>
      <c r="L26" s="143"/>
      <c r="M26" s="143">
        <v>48</v>
      </c>
      <c r="N26" s="143"/>
      <c r="O26" s="168"/>
      <c r="P26" s="168"/>
      <c r="Q26" s="168"/>
      <c r="R26" s="168"/>
      <c r="S26" s="143" t="s">
        <v>22</v>
      </c>
      <c r="T26" s="208"/>
      <c r="U26" s="123"/>
    </row>
    <row r="27" spans="1:20" s="126" customFormat="1" ht="10.5">
      <c r="A27" s="205"/>
      <c r="B27" s="205"/>
      <c r="C27" s="191" t="s">
        <v>66</v>
      </c>
      <c r="D27" s="192"/>
      <c r="E27" s="151">
        <f aca="true" t="shared" si="0" ref="E27:R27">SUM(E5:E26)</f>
        <v>49</v>
      </c>
      <c r="F27" s="152">
        <f t="shared" si="0"/>
        <v>868</v>
      </c>
      <c r="G27" s="152">
        <f t="shared" si="0"/>
        <v>752</v>
      </c>
      <c r="H27" s="152">
        <f t="shared" si="0"/>
        <v>0</v>
      </c>
      <c r="I27" s="152">
        <f t="shared" si="0"/>
        <v>0</v>
      </c>
      <c r="J27" s="152">
        <f t="shared" si="0"/>
        <v>116</v>
      </c>
      <c r="K27" s="152">
        <f t="shared" si="0"/>
        <v>256</v>
      </c>
      <c r="L27" s="152">
        <f t="shared" si="0"/>
        <v>260</v>
      </c>
      <c r="M27" s="152">
        <f t="shared" si="0"/>
        <v>172</v>
      </c>
      <c r="N27" s="152">
        <f t="shared" si="0"/>
        <v>116</v>
      </c>
      <c r="O27" s="152">
        <f t="shared" si="0"/>
        <v>8</v>
      </c>
      <c r="P27" s="152">
        <f t="shared" si="0"/>
        <v>8</v>
      </c>
      <c r="Q27" s="173">
        <f t="shared" si="0"/>
        <v>0</v>
      </c>
      <c r="R27" s="173">
        <f t="shared" si="0"/>
        <v>0</v>
      </c>
      <c r="S27" s="162"/>
      <c r="T27" s="208"/>
    </row>
    <row r="28" spans="1:21" s="127" customFormat="1" ht="11.25" customHeight="1">
      <c r="A28" s="205"/>
      <c r="B28" s="205"/>
      <c r="C28" s="140" t="s">
        <v>67</v>
      </c>
      <c r="D28" s="150" t="s">
        <v>68</v>
      </c>
      <c r="E28" s="153">
        <v>1</v>
      </c>
      <c r="F28" s="143">
        <v>16</v>
      </c>
      <c r="G28" s="143">
        <v>16</v>
      </c>
      <c r="H28" s="154"/>
      <c r="I28" s="143"/>
      <c r="J28" s="143"/>
      <c r="K28" s="126"/>
      <c r="L28" s="143">
        <v>16</v>
      </c>
      <c r="M28" s="143"/>
      <c r="N28" s="143"/>
      <c r="O28" s="143"/>
      <c r="P28" s="143"/>
      <c r="Q28" s="143"/>
      <c r="R28" s="143"/>
      <c r="S28" s="143" t="s">
        <v>69</v>
      </c>
      <c r="T28" s="208"/>
      <c r="U28" s="126"/>
    </row>
    <row r="29" spans="1:21" s="128" customFormat="1" ht="12">
      <c r="A29" s="205"/>
      <c r="B29" s="205"/>
      <c r="C29" s="140" t="s">
        <v>70</v>
      </c>
      <c r="D29" s="150" t="s">
        <v>71</v>
      </c>
      <c r="E29" s="148">
        <v>2</v>
      </c>
      <c r="F29" s="143">
        <v>32</v>
      </c>
      <c r="G29" s="143">
        <v>32</v>
      </c>
      <c r="H29" s="143"/>
      <c r="I29" s="143"/>
      <c r="J29" s="143"/>
      <c r="K29" s="143">
        <v>32</v>
      </c>
      <c r="M29" s="126"/>
      <c r="N29" s="143"/>
      <c r="O29" s="168"/>
      <c r="P29" s="168"/>
      <c r="Q29" s="168"/>
      <c r="R29" s="168"/>
      <c r="S29" s="143" t="s">
        <v>69</v>
      </c>
      <c r="T29" s="208"/>
      <c r="U29" s="126"/>
    </row>
    <row r="30" spans="1:21" s="128" customFormat="1" ht="12">
      <c r="A30" s="205"/>
      <c r="B30" s="205"/>
      <c r="C30" s="140" t="s">
        <v>72</v>
      </c>
      <c r="D30" s="150" t="s">
        <v>73</v>
      </c>
      <c r="E30" s="148">
        <v>3</v>
      </c>
      <c r="F30" s="155">
        <v>48</v>
      </c>
      <c r="G30" s="155">
        <v>42</v>
      </c>
      <c r="H30" s="155"/>
      <c r="I30" s="155">
        <v>6</v>
      </c>
      <c r="J30" s="155"/>
      <c r="K30" s="168">
        <v>48</v>
      </c>
      <c r="L30" s="168"/>
      <c r="M30" s="155"/>
      <c r="N30" s="155"/>
      <c r="O30" s="155"/>
      <c r="P30" s="155"/>
      <c r="Q30" s="174"/>
      <c r="R30" s="155"/>
      <c r="S30" s="155" t="s">
        <v>69</v>
      </c>
      <c r="T30" s="208"/>
      <c r="U30" s="126"/>
    </row>
    <row r="31" spans="1:20" s="126" customFormat="1" ht="12">
      <c r="A31" s="205"/>
      <c r="B31" s="205"/>
      <c r="C31" s="140" t="s">
        <v>74</v>
      </c>
      <c r="D31" s="150" t="s">
        <v>75</v>
      </c>
      <c r="E31" s="148">
        <v>3</v>
      </c>
      <c r="F31" s="143">
        <v>48</v>
      </c>
      <c r="G31" s="143">
        <v>48</v>
      </c>
      <c r="H31" s="143"/>
      <c r="I31" s="143"/>
      <c r="J31" s="143"/>
      <c r="K31" s="168"/>
      <c r="L31" s="143">
        <v>48</v>
      </c>
      <c r="M31" s="143"/>
      <c r="O31" s="168"/>
      <c r="P31" s="168"/>
      <c r="Q31" s="168"/>
      <c r="R31" s="168"/>
      <c r="S31" s="143" t="s">
        <v>69</v>
      </c>
      <c r="T31" s="208"/>
    </row>
    <row r="32" spans="1:21" s="128" customFormat="1" ht="12">
      <c r="A32" s="205"/>
      <c r="B32" s="205"/>
      <c r="C32" s="140" t="s">
        <v>76</v>
      </c>
      <c r="D32" s="156" t="s">
        <v>77</v>
      </c>
      <c r="E32" s="148">
        <v>2.5</v>
      </c>
      <c r="F32" s="143">
        <v>40</v>
      </c>
      <c r="G32" s="143">
        <v>32</v>
      </c>
      <c r="H32" s="149">
        <v>8</v>
      </c>
      <c r="I32" s="143"/>
      <c r="J32" s="143"/>
      <c r="K32" s="143"/>
      <c r="L32" s="126"/>
      <c r="M32" s="143">
        <v>40</v>
      </c>
      <c r="N32" s="143"/>
      <c r="O32" s="168"/>
      <c r="P32" s="168"/>
      <c r="Q32" s="168"/>
      <c r="R32" s="168"/>
      <c r="S32" s="143" t="s">
        <v>69</v>
      </c>
      <c r="T32" s="208"/>
      <c r="U32" s="126"/>
    </row>
    <row r="33" spans="1:20" s="126" customFormat="1" ht="12">
      <c r="A33" s="205"/>
      <c r="B33" s="205"/>
      <c r="C33" s="140" t="s">
        <v>78</v>
      </c>
      <c r="D33" s="150" t="s">
        <v>79</v>
      </c>
      <c r="E33" s="148">
        <v>2</v>
      </c>
      <c r="F33" s="143">
        <v>32</v>
      </c>
      <c r="G33" s="143">
        <v>32</v>
      </c>
      <c r="H33" s="143"/>
      <c r="I33" s="143"/>
      <c r="J33" s="143"/>
      <c r="K33" s="143"/>
      <c r="L33" s="143"/>
      <c r="M33" s="143"/>
      <c r="N33" s="143"/>
      <c r="O33" s="168"/>
      <c r="P33" s="168"/>
      <c r="Q33" s="168">
        <v>32</v>
      </c>
      <c r="R33" s="149"/>
      <c r="S33" s="143" t="s">
        <v>69</v>
      </c>
      <c r="T33" s="208"/>
    </row>
    <row r="34" spans="1:20" s="126" customFormat="1" ht="10.5">
      <c r="A34" s="205"/>
      <c r="B34" s="206"/>
      <c r="C34" s="193" t="s">
        <v>80</v>
      </c>
      <c r="D34" s="194"/>
      <c r="E34" s="157">
        <f aca="true" t="shared" si="1" ref="E34:R34">SUM(E28:E33)</f>
        <v>13.5</v>
      </c>
      <c r="F34" s="158">
        <f t="shared" si="1"/>
        <v>216</v>
      </c>
      <c r="G34" s="158">
        <f t="shared" si="1"/>
        <v>202</v>
      </c>
      <c r="H34" s="159">
        <f t="shared" si="1"/>
        <v>8</v>
      </c>
      <c r="I34" s="158">
        <f t="shared" si="1"/>
        <v>6</v>
      </c>
      <c r="J34" s="158">
        <f t="shared" si="1"/>
        <v>0</v>
      </c>
      <c r="K34" s="158">
        <f t="shared" si="1"/>
        <v>80</v>
      </c>
      <c r="L34" s="158">
        <f t="shared" si="1"/>
        <v>64</v>
      </c>
      <c r="M34" s="158">
        <f t="shared" si="1"/>
        <v>40</v>
      </c>
      <c r="N34" s="158">
        <f t="shared" si="1"/>
        <v>0</v>
      </c>
      <c r="O34" s="158">
        <f t="shared" si="1"/>
        <v>0</v>
      </c>
      <c r="P34" s="158">
        <f t="shared" si="1"/>
        <v>0</v>
      </c>
      <c r="Q34" s="158">
        <f t="shared" si="1"/>
        <v>32</v>
      </c>
      <c r="R34" s="158">
        <f t="shared" si="1"/>
        <v>0</v>
      </c>
      <c r="S34" s="175"/>
      <c r="T34" s="209"/>
    </row>
    <row r="35" spans="1:21" s="128" customFormat="1" ht="15" customHeight="1">
      <c r="A35" s="205"/>
      <c r="B35" s="204" t="s">
        <v>81</v>
      </c>
      <c r="C35" s="140" t="s">
        <v>82</v>
      </c>
      <c r="D35" s="160" t="s">
        <v>83</v>
      </c>
      <c r="E35" s="148">
        <v>3</v>
      </c>
      <c r="F35" s="143">
        <v>48</v>
      </c>
      <c r="G35" s="143">
        <v>48</v>
      </c>
      <c r="H35" s="161"/>
      <c r="I35" s="143"/>
      <c r="J35" s="143"/>
      <c r="K35" s="143">
        <v>48</v>
      </c>
      <c r="L35" s="169"/>
      <c r="M35" s="169"/>
      <c r="N35" s="169"/>
      <c r="O35" s="169"/>
      <c r="P35" s="169"/>
      <c r="Q35" s="169"/>
      <c r="R35" s="176"/>
      <c r="S35" s="147" t="s">
        <v>84</v>
      </c>
      <c r="T35" s="207" t="s">
        <v>85</v>
      </c>
      <c r="U35" s="126"/>
    </row>
    <row r="36" spans="1:21" s="128" customFormat="1" ht="12">
      <c r="A36" s="205"/>
      <c r="B36" s="205"/>
      <c r="C36" s="140" t="s">
        <v>86</v>
      </c>
      <c r="D36" s="141" t="s">
        <v>87</v>
      </c>
      <c r="E36" s="148">
        <v>2</v>
      </c>
      <c r="F36" s="143">
        <v>32</v>
      </c>
      <c r="G36" s="143">
        <v>24</v>
      </c>
      <c r="H36" s="162"/>
      <c r="I36" s="162">
        <v>8</v>
      </c>
      <c r="J36" s="143"/>
      <c r="K36" s="143">
        <v>32</v>
      </c>
      <c r="L36" s="143"/>
      <c r="M36" s="162"/>
      <c r="N36" s="162"/>
      <c r="O36" s="162"/>
      <c r="P36" s="162"/>
      <c r="Q36" s="162"/>
      <c r="R36" s="162"/>
      <c r="S36" s="147" t="s">
        <v>84</v>
      </c>
      <c r="T36" s="208"/>
      <c r="U36" s="126"/>
    </row>
    <row r="37" spans="1:20" s="129" customFormat="1" ht="10.5">
      <c r="A37" s="206"/>
      <c r="B37" s="206"/>
      <c r="C37" s="195" t="s">
        <v>88</v>
      </c>
      <c r="D37" s="196"/>
      <c r="E37" s="196"/>
      <c r="F37" s="196"/>
      <c r="G37" s="196"/>
      <c r="H37" s="196"/>
      <c r="I37" s="196"/>
      <c r="J37" s="196"/>
      <c r="K37" s="196"/>
      <c r="L37" s="196"/>
      <c r="M37" s="196"/>
      <c r="N37" s="196"/>
      <c r="O37" s="196"/>
      <c r="P37" s="196"/>
      <c r="Q37" s="196"/>
      <c r="R37" s="197"/>
      <c r="S37" s="147" t="s">
        <v>84</v>
      </c>
      <c r="T37" s="209"/>
    </row>
    <row r="38" spans="1:20" s="126" customFormat="1" ht="12" customHeight="1">
      <c r="A38" s="207" t="s">
        <v>89</v>
      </c>
      <c r="B38" s="207" t="s">
        <v>90</v>
      </c>
      <c r="C38" s="140" t="s">
        <v>91</v>
      </c>
      <c r="D38" s="150" t="s">
        <v>92</v>
      </c>
      <c r="E38" s="148">
        <v>3.5</v>
      </c>
      <c r="F38" s="143">
        <v>62</v>
      </c>
      <c r="G38" s="143">
        <v>54</v>
      </c>
      <c r="H38" s="149">
        <v>8</v>
      </c>
      <c r="I38" s="143"/>
      <c r="J38" s="143"/>
      <c r="K38" s="143"/>
      <c r="L38" s="143">
        <v>62</v>
      </c>
      <c r="M38" s="143"/>
      <c r="N38" s="143"/>
      <c r="O38" s="143"/>
      <c r="P38" s="143"/>
      <c r="Q38" s="143"/>
      <c r="R38" s="143"/>
      <c r="S38" s="143" t="s">
        <v>93</v>
      </c>
      <c r="T38" s="207" t="s">
        <v>94</v>
      </c>
    </row>
    <row r="39" spans="1:20" s="126" customFormat="1" ht="15" customHeight="1">
      <c r="A39" s="208"/>
      <c r="B39" s="208"/>
      <c r="C39" s="140" t="s">
        <v>95</v>
      </c>
      <c r="D39" s="150" t="s">
        <v>96</v>
      </c>
      <c r="E39" s="148">
        <v>3</v>
      </c>
      <c r="F39" s="143">
        <v>54</v>
      </c>
      <c r="G39" s="143">
        <v>54</v>
      </c>
      <c r="H39" s="149"/>
      <c r="I39" s="143"/>
      <c r="J39" s="143"/>
      <c r="K39" s="143"/>
      <c r="L39" s="143"/>
      <c r="M39" s="143">
        <v>54</v>
      </c>
      <c r="N39" s="143"/>
      <c r="O39" s="143"/>
      <c r="P39" s="143"/>
      <c r="Q39" s="143"/>
      <c r="R39" s="143"/>
      <c r="S39" s="143" t="s">
        <v>93</v>
      </c>
      <c r="T39" s="208"/>
    </row>
    <row r="40" spans="1:20" s="126" customFormat="1" ht="15" customHeight="1">
      <c r="A40" s="208"/>
      <c r="B40" s="208"/>
      <c r="C40" s="140" t="s">
        <v>97</v>
      </c>
      <c r="D40" s="150" t="s">
        <v>98</v>
      </c>
      <c r="E40" s="148">
        <v>2.5</v>
      </c>
      <c r="F40" s="143">
        <v>46</v>
      </c>
      <c r="G40" s="143">
        <v>46</v>
      </c>
      <c r="H40" s="149"/>
      <c r="I40" s="143"/>
      <c r="J40" s="143"/>
      <c r="K40" s="143"/>
      <c r="L40" s="143"/>
      <c r="M40" s="143">
        <v>46</v>
      </c>
      <c r="N40" s="143"/>
      <c r="O40" s="143"/>
      <c r="P40" s="143"/>
      <c r="Q40" s="143"/>
      <c r="R40" s="143"/>
      <c r="S40" s="143" t="s">
        <v>93</v>
      </c>
      <c r="T40" s="208"/>
    </row>
    <row r="41" spans="1:20" s="126" customFormat="1" ht="15" customHeight="1">
      <c r="A41" s="208"/>
      <c r="B41" s="208"/>
      <c r="C41" s="140" t="s">
        <v>99</v>
      </c>
      <c r="D41" s="150" t="s">
        <v>100</v>
      </c>
      <c r="E41" s="148">
        <v>3.5</v>
      </c>
      <c r="F41" s="143">
        <v>62</v>
      </c>
      <c r="G41" s="143">
        <v>54</v>
      </c>
      <c r="H41" s="149">
        <v>8</v>
      </c>
      <c r="I41" s="143"/>
      <c r="J41" s="143"/>
      <c r="K41" s="143"/>
      <c r="L41" s="143"/>
      <c r="M41" s="143"/>
      <c r="N41" s="143">
        <v>62</v>
      </c>
      <c r="O41" s="143"/>
      <c r="P41" s="143"/>
      <c r="Q41" s="143"/>
      <c r="R41" s="143"/>
      <c r="S41" s="143" t="s">
        <v>93</v>
      </c>
      <c r="T41" s="208"/>
    </row>
    <row r="42" spans="1:20" s="126" customFormat="1" ht="15" customHeight="1">
      <c r="A42" s="208"/>
      <c r="B42" s="208"/>
      <c r="C42" s="140" t="s">
        <v>101</v>
      </c>
      <c r="D42" s="150" t="s">
        <v>102</v>
      </c>
      <c r="E42" s="148">
        <v>3</v>
      </c>
      <c r="F42" s="143">
        <v>54</v>
      </c>
      <c r="G42" s="143">
        <v>54</v>
      </c>
      <c r="H42" s="149"/>
      <c r="I42" s="143"/>
      <c r="J42" s="143"/>
      <c r="K42" s="143"/>
      <c r="L42" s="143"/>
      <c r="M42" s="143"/>
      <c r="N42" s="143">
        <v>54</v>
      </c>
      <c r="O42" s="143"/>
      <c r="P42" s="143"/>
      <c r="Q42" s="143"/>
      <c r="R42" s="143"/>
      <c r="S42" s="143" t="s">
        <v>93</v>
      </c>
      <c r="T42" s="208"/>
    </row>
    <row r="43" spans="1:21" s="127" customFormat="1" ht="15" customHeight="1">
      <c r="A43" s="208"/>
      <c r="B43" s="208"/>
      <c r="C43" s="140" t="s">
        <v>103</v>
      </c>
      <c r="D43" s="150" t="s">
        <v>104</v>
      </c>
      <c r="E43" s="148">
        <v>3</v>
      </c>
      <c r="F43" s="143">
        <v>54</v>
      </c>
      <c r="G43" s="143">
        <v>46</v>
      </c>
      <c r="H43" s="149">
        <v>8</v>
      </c>
      <c r="I43" s="143"/>
      <c r="J43" s="143"/>
      <c r="K43" s="143"/>
      <c r="L43" s="143"/>
      <c r="M43" s="143"/>
      <c r="N43" s="143"/>
      <c r="O43" s="143">
        <v>54</v>
      </c>
      <c r="P43" s="168"/>
      <c r="Q43" s="168"/>
      <c r="R43" s="168"/>
      <c r="S43" s="143" t="s">
        <v>93</v>
      </c>
      <c r="T43" s="208"/>
      <c r="U43" s="126"/>
    </row>
    <row r="44" spans="1:20" s="126" customFormat="1" ht="15" customHeight="1">
      <c r="A44" s="208"/>
      <c r="B44" s="208"/>
      <c r="C44" s="140" t="s">
        <v>105</v>
      </c>
      <c r="D44" s="150" t="s">
        <v>106</v>
      </c>
      <c r="E44" s="148">
        <v>3</v>
      </c>
      <c r="F44" s="143">
        <v>54</v>
      </c>
      <c r="G44" s="143">
        <v>48</v>
      </c>
      <c r="H44" s="149">
        <v>6</v>
      </c>
      <c r="I44" s="143"/>
      <c r="J44" s="143"/>
      <c r="K44" s="143"/>
      <c r="L44" s="143"/>
      <c r="M44" s="143"/>
      <c r="N44" s="143"/>
      <c r="O44" s="143">
        <v>54</v>
      </c>
      <c r="P44" s="143"/>
      <c r="Q44" s="143"/>
      <c r="R44" s="143"/>
      <c r="S44" s="143" t="s">
        <v>93</v>
      </c>
      <c r="T44" s="208"/>
    </row>
    <row r="45" spans="1:21" s="127" customFormat="1" ht="15" customHeight="1">
      <c r="A45" s="208"/>
      <c r="B45" s="208"/>
      <c r="C45" s="140" t="s">
        <v>107</v>
      </c>
      <c r="D45" s="150" t="s">
        <v>108</v>
      </c>
      <c r="E45" s="148">
        <v>3.5</v>
      </c>
      <c r="F45" s="143">
        <v>62</v>
      </c>
      <c r="G45" s="143">
        <v>54</v>
      </c>
      <c r="H45" s="149">
        <v>8</v>
      </c>
      <c r="I45" s="143"/>
      <c r="J45" s="143"/>
      <c r="K45" s="143"/>
      <c r="L45" s="143"/>
      <c r="M45" s="143"/>
      <c r="N45" s="143"/>
      <c r="O45" s="143"/>
      <c r="P45" s="143">
        <v>62</v>
      </c>
      <c r="Q45" s="143"/>
      <c r="R45" s="143"/>
      <c r="S45" s="143" t="s">
        <v>93</v>
      </c>
      <c r="T45" s="208"/>
      <c r="U45" s="126"/>
    </row>
    <row r="46" spans="1:20" s="126" customFormat="1" ht="15" customHeight="1">
      <c r="A46" s="208"/>
      <c r="B46" s="208"/>
      <c r="C46" s="140" t="s">
        <v>109</v>
      </c>
      <c r="D46" s="150" t="s">
        <v>110</v>
      </c>
      <c r="E46" s="148">
        <v>2.5</v>
      </c>
      <c r="F46" s="143">
        <v>40</v>
      </c>
      <c r="G46" s="143">
        <v>40</v>
      </c>
      <c r="H46" s="149"/>
      <c r="I46" s="143"/>
      <c r="J46" s="143"/>
      <c r="K46" s="143"/>
      <c r="L46" s="143"/>
      <c r="M46" s="143"/>
      <c r="N46" s="143"/>
      <c r="O46" s="143"/>
      <c r="P46" s="143">
        <v>40</v>
      </c>
      <c r="Q46" s="143"/>
      <c r="R46" s="143"/>
      <c r="S46" s="143" t="s">
        <v>93</v>
      </c>
      <c r="T46" s="208"/>
    </row>
    <row r="47" spans="1:20" s="126" customFormat="1" ht="12" customHeight="1">
      <c r="A47" s="208"/>
      <c r="B47" s="208"/>
      <c r="C47" s="193" t="s">
        <v>80</v>
      </c>
      <c r="D47" s="194"/>
      <c r="E47" s="157">
        <f aca="true" t="shared" si="2" ref="E47:R47">SUM(E38:E46)</f>
        <v>27.5</v>
      </c>
      <c r="F47" s="157">
        <f t="shared" si="2"/>
        <v>488</v>
      </c>
      <c r="G47" s="157">
        <f t="shared" si="2"/>
        <v>450</v>
      </c>
      <c r="H47" s="157">
        <f t="shared" si="2"/>
        <v>38</v>
      </c>
      <c r="I47" s="157">
        <f t="shared" si="2"/>
        <v>0</v>
      </c>
      <c r="J47" s="157">
        <f t="shared" si="2"/>
        <v>0</v>
      </c>
      <c r="K47" s="157">
        <f t="shared" si="2"/>
        <v>0</v>
      </c>
      <c r="L47" s="157">
        <f t="shared" si="2"/>
        <v>62</v>
      </c>
      <c r="M47" s="157">
        <f t="shared" si="2"/>
        <v>100</v>
      </c>
      <c r="N47" s="157">
        <f t="shared" si="2"/>
        <v>116</v>
      </c>
      <c r="O47" s="157">
        <f t="shared" si="2"/>
        <v>108</v>
      </c>
      <c r="P47" s="157">
        <f t="shared" si="2"/>
        <v>102</v>
      </c>
      <c r="Q47" s="157">
        <f t="shared" si="2"/>
        <v>0</v>
      </c>
      <c r="R47" s="157">
        <f t="shared" si="2"/>
        <v>0</v>
      </c>
      <c r="S47" s="171"/>
      <c r="T47" s="208"/>
    </row>
    <row r="48" spans="1:21" s="127" customFormat="1" ht="15" customHeight="1">
      <c r="A48" s="208"/>
      <c r="B48" s="208"/>
      <c r="C48" s="140" t="s">
        <v>111</v>
      </c>
      <c r="D48" s="150" t="s">
        <v>112</v>
      </c>
      <c r="E48" s="148">
        <v>2</v>
      </c>
      <c r="F48" s="143">
        <v>32</v>
      </c>
      <c r="G48" s="143">
        <v>32</v>
      </c>
      <c r="H48" s="143"/>
      <c r="I48" s="143"/>
      <c r="J48" s="143"/>
      <c r="K48" s="143"/>
      <c r="L48" s="143"/>
      <c r="M48" s="143"/>
      <c r="N48" s="143">
        <v>32</v>
      </c>
      <c r="O48" s="168"/>
      <c r="P48" s="168"/>
      <c r="Q48" s="168"/>
      <c r="R48" s="168"/>
      <c r="S48" s="143" t="s">
        <v>113</v>
      </c>
      <c r="T48" s="208"/>
      <c r="U48" s="126"/>
    </row>
    <row r="49" spans="1:20" s="126" customFormat="1" ht="15" customHeight="1">
      <c r="A49" s="208"/>
      <c r="B49" s="208"/>
      <c r="C49" s="140" t="s">
        <v>114</v>
      </c>
      <c r="D49" s="160" t="s">
        <v>115</v>
      </c>
      <c r="E49" s="148">
        <v>2</v>
      </c>
      <c r="F49" s="143">
        <v>32</v>
      </c>
      <c r="G49" s="143">
        <v>24</v>
      </c>
      <c r="H49" s="149">
        <v>8</v>
      </c>
      <c r="I49" s="143"/>
      <c r="J49" s="143"/>
      <c r="K49" s="143"/>
      <c r="L49" s="123">
        <v>32</v>
      </c>
      <c r="M49" s="143"/>
      <c r="N49" s="143"/>
      <c r="O49" s="143"/>
      <c r="P49" s="143"/>
      <c r="Q49" s="143"/>
      <c r="R49" s="143"/>
      <c r="S49" s="143" t="s">
        <v>113</v>
      </c>
      <c r="T49" s="208"/>
    </row>
    <row r="50" spans="1:21" s="127" customFormat="1" ht="21" customHeight="1">
      <c r="A50" s="208"/>
      <c r="B50" s="208"/>
      <c r="C50" s="140" t="s">
        <v>116</v>
      </c>
      <c r="D50" s="150" t="s">
        <v>117</v>
      </c>
      <c r="E50" s="153">
        <v>2</v>
      </c>
      <c r="F50" s="143">
        <v>32</v>
      </c>
      <c r="G50" s="143">
        <v>24</v>
      </c>
      <c r="H50" s="149">
        <v>8</v>
      </c>
      <c r="I50" s="143"/>
      <c r="J50" s="143"/>
      <c r="K50" s="143"/>
      <c r="L50" s="143"/>
      <c r="M50" s="143"/>
      <c r="N50" s="143"/>
      <c r="O50" s="143">
        <v>32</v>
      </c>
      <c r="P50" s="143"/>
      <c r="Q50" s="143"/>
      <c r="R50" s="143"/>
      <c r="S50" s="143" t="s">
        <v>113</v>
      </c>
      <c r="T50" s="208"/>
      <c r="U50" s="126"/>
    </row>
    <row r="51" spans="1:21" s="127" customFormat="1" ht="15" customHeight="1">
      <c r="A51" s="208"/>
      <c r="B51" s="208"/>
      <c r="C51" s="140" t="s">
        <v>118</v>
      </c>
      <c r="D51" s="150" t="s">
        <v>119</v>
      </c>
      <c r="E51" s="148">
        <v>2</v>
      </c>
      <c r="F51" s="143">
        <v>32</v>
      </c>
      <c r="G51" s="143">
        <v>32</v>
      </c>
      <c r="H51" s="149"/>
      <c r="I51" s="143"/>
      <c r="J51" s="143"/>
      <c r="K51" s="143"/>
      <c r="L51" s="143"/>
      <c r="M51" s="143"/>
      <c r="N51" s="143"/>
      <c r="O51" s="143">
        <v>32</v>
      </c>
      <c r="P51" s="143"/>
      <c r="Q51" s="143"/>
      <c r="R51" s="143"/>
      <c r="S51" s="143" t="s">
        <v>113</v>
      </c>
      <c r="T51" s="208"/>
      <c r="U51" s="126"/>
    </row>
    <row r="52" spans="1:21" s="130" customFormat="1" ht="15" customHeight="1">
      <c r="A52" s="208"/>
      <c r="B52" s="208"/>
      <c r="C52" s="163" t="s">
        <v>120</v>
      </c>
      <c r="D52" s="164" t="s">
        <v>121</v>
      </c>
      <c r="E52" s="165">
        <v>2</v>
      </c>
      <c r="F52" s="143">
        <v>32</v>
      </c>
      <c r="G52" s="143">
        <v>32</v>
      </c>
      <c r="H52" s="149"/>
      <c r="I52" s="143"/>
      <c r="J52" s="143"/>
      <c r="K52" s="143"/>
      <c r="L52" s="143"/>
      <c r="M52" s="126"/>
      <c r="N52" s="143">
        <v>32</v>
      </c>
      <c r="O52" s="143"/>
      <c r="P52" s="143"/>
      <c r="Q52" s="143"/>
      <c r="R52" s="143"/>
      <c r="S52" s="143" t="s">
        <v>113</v>
      </c>
      <c r="T52" s="208"/>
      <c r="U52" s="126"/>
    </row>
    <row r="53" spans="1:21" s="127" customFormat="1" ht="15" customHeight="1">
      <c r="A53" s="208"/>
      <c r="B53" s="208"/>
      <c r="C53" s="140" t="s">
        <v>122</v>
      </c>
      <c r="D53" s="150" t="s">
        <v>123</v>
      </c>
      <c r="E53" s="148">
        <v>3.5</v>
      </c>
      <c r="F53" s="143">
        <v>56</v>
      </c>
      <c r="G53" s="143">
        <v>56</v>
      </c>
      <c r="H53" s="143"/>
      <c r="I53" s="143"/>
      <c r="J53" s="143"/>
      <c r="K53" s="168"/>
      <c r="L53" s="168"/>
      <c r="M53" s="143">
        <v>56</v>
      </c>
      <c r="N53" s="123"/>
      <c r="O53" s="168"/>
      <c r="P53" s="168"/>
      <c r="Q53" s="168"/>
      <c r="R53" s="168"/>
      <c r="S53" s="143" t="s">
        <v>113</v>
      </c>
      <c r="T53" s="208"/>
      <c r="U53" s="126"/>
    </row>
    <row r="54" spans="1:20" s="126" customFormat="1" ht="12" customHeight="1">
      <c r="A54" s="208"/>
      <c r="B54" s="209"/>
      <c r="C54" s="193" t="s">
        <v>80</v>
      </c>
      <c r="D54" s="194"/>
      <c r="E54" s="157">
        <f aca="true" t="shared" si="3" ref="E54:R54">SUM(E48:E53)</f>
        <v>13.5</v>
      </c>
      <c r="F54" s="157">
        <f t="shared" si="3"/>
        <v>216</v>
      </c>
      <c r="G54" s="157">
        <f t="shared" si="3"/>
        <v>200</v>
      </c>
      <c r="H54" s="157">
        <f t="shared" si="3"/>
        <v>16</v>
      </c>
      <c r="I54" s="157">
        <f t="shared" si="3"/>
        <v>0</v>
      </c>
      <c r="J54" s="157">
        <f t="shared" si="3"/>
        <v>0</v>
      </c>
      <c r="K54" s="157">
        <f t="shared" si="3"/>
        <v>0</v>
      </c>
      <c r="L54" s="157">
        <f t="shared" si="3"/>
        <v>32</v>
      </c>
      <c r="M54" s="157">
        <f t="shared" si="3"/>
        <v>56</v>
      </c>
      <c r="N54" s="157">
        <f t="shared" si="3"/>
        <v>64</v>
      </c>
      <c r="O54" s="157">
        <f t="shared" si="3"/>
        <v>64</v>
      </c>
      <c r="P54" s="157">
        <f t="shared" si="3"/>
        <v>0</v>
      </c>
      <c r="Q54" s="157">
        <f t="shared" si="3"/>
        <v>0</v>
      </c>
      <c r="R54" s="157">
        <f t="shared" si="3"/>
        <v>0</v>
      </c>
      <c r="S54" s="171"/>
      <c r="T54" s="209"/>
    </row>
    <row r="55" spans="1:20" s="131" customFormat="1" ht="12" customHeight="1">
      <c r="A55" s="208"/>
      <c r="B55" s="207" t="s">
        <v>124</v>
      </c>
      <c r="C55" s="140" t="s">
        <v>125</v>
      </c>
      <c r="D55" s="150" t="s">
        <v>126</v>
      </c>
      <c r="E55" s="148">
        <v>3</v>
      </c>
      <c r="F55" s="143">
        <v>54</v>
      </c>
      <c r="G55" s="143">
        <v>48</v>
      </c>
      <c r="H55" s="149">
        <v>6</v>
      </c>
      <c r="I55" s="143"/>
      <c r="J55" s="143"/>
      <c r="K55" s="143"/>
      <c r="L55" s="143"/>
      <c r="M55" s="143"/>
      <c r="N55" s="143"/>
      <c r="O55" s="143"/>
      <c r="P55" s="143">
        <v>54</v>
      </c>
      <c r="Q55" s="143"/>
      <c r="R55" s="143"/>
      <c r="S55" s="143" t="s">
        <v>127</v>
      </c>
      <c r="T55" s="207" t="s">
        <v>128</v>
      </c>
    </row>
    <row r="56" spans="1:20" s="126" customFormat="1" ht="15" customHeight="1">
      <c r="A56" s="208"/>
      <c r="B56" s="208"/>
      <c r="C56" s="140" t="s">
        <v>129</v>
      </c>
      <c r="D56" s="150" t="s">
        <v>130</v>
      </c>
      <c r="E56" s="148">
        <v>2.5</v>
      </c>
      <c r="F56" s="143">
        <v>40</v>
      </c>
      <c r="G56" s="143">
        <v>40</v>
      </c>
      <c r="H56" s="149"/>
      <c r="I56" s="143"/>
      <c r="J56" s="143"/>
      <c r="K56" s="143"/>
      <c r="L56" s="143"/>
      <c r="M56" s="143"/>
      <c r="N56" s="143"/>
      <c r="O56" s="143"/>
      <c r="P56" s="143">
        <v>40</v>
      </c>
      <c r="Q56" s="143"/>
      <c r="R56" s="143"/>
      <c r="S56" s="143" t="s">
        <v>127</v>
      </c>
      <c r="T56" s="208"/>
    </row>
    <row r="57" spans="1:20" s="126" customFormat="1" ht="15" customHeight="1">
      <c r="A57" s="208"/>
      <c r="B57" s="208"/>
      <c r="C57" s="140" t="s">
        <v>131</v>
      </c>
      <c r="D57" s="150" t="s">
        <v>132</v>
      </c>
      <c r="E57" s="148">
        <v>2.5</v>
      </c>
      <c r="F57" s="143">
        <v>40</v>
      </c>
      <c r="G57" s="143">
        <v>40</v>
      </c>
      <c r="H57" s="149"/>
      <c r="I57" s="143"/>
      <c r="J57" s="143"/>
      <c r="K57" s="143"/>
      <c r="L57" s="143"/>
      <c r="M57" s="143"/>
      <c r="N57" s="143"/>
      <c r="O57" s="143"/>
      <c r="P57" s="143"/>
      <c r="Q57" s="143">
        <v>40</v>
      </c>
      <c r="R57" s="143"/>
      <c r="S57" s="143" t="s">
        <v>127</v>
      </c>
      <c r="T57" s="208"/>
    </row>
    <row r="58" spans="1:20" s="126" customFormat="1" ht="15" customHeight="1">
      <c r="A58" s="208"/>
      <c r="B58" s="208"/>
      <c r="C58" s="140" t="s">
        <v>133</v>
      </c>
      <c r="D58" s="150" t="s">
        <v>134</v>
      </c>
      <c r="E58" s="148">
        <v>2.5</v>
      </c>
      <c r="F58" s="143">
        <v>40</v>
      </c>
      <c r="G58" s="143">
        <v>36</v>
      </c>
      <c r="H58" s="149">
        <v>4</v>
      </c>
      <c r="I58" s="143"/>
      <c r="J58" s="143"/>
      <c r="K58" s="143"/>
      <c r="L58" s="143"/>
      <c r="M58" s="143"/>
      <c r="N58" s="143"/>
      <c r="O58" s="143"/>
      <c r="P58" s="143">
        <v>40</v>
      </c>
      <c r="R58" s="143"/>
      <c r="S58" s="143" t="s">
        <v>127</v>
      </c>
      <c r="T58" s="208"/>
    </row>
    <row r="59" spans="1:20" s="126" customFormat="1" ht="15" customHeight="1">
      <c r="A59" s="208"/>
      <c r="B59" s="208"/>
      <c r="C59" s="140" t="s">
        <v>135</v>
      </c>
      <c r="D59" s="150" t="s">
        <v>136</v>
      </c>
      <c r="E59" s="148">
        <v>2.5</v>
      </c>
      <c r="F59" s="143">
        <v>40</v>
      </c>
      <c r="G59" s="143">
        <v>32</v>
      </c>
      <c r="H59" s="149">
        <v>8</v>
      </c>
      <c r="I59" s="143"/>
      <c r="J59" s="143"/>
      <c r="K59" s="143"/>
      <c r="L59" s="143"/>
      <c r="M59" s="143"/>
      <c r="N59" s="143"/>
      <c r="O59" s="143"/>
      <c r="P59" s="143"/>
      <c r="Q59" s="143">
        <v>40</v>
      </c>
      <c r="R59" s="143"/>
      <c r="S59" s="143" t="s">
        <v>127</v>
      </c>
      <c r="T59" s="208"/>
    </row>
    <row r="60" spans="1:20" s="126" customFormat="1" ht="12" customHeight="1">
      <c r="A60" s="208"/>
      <c r="B60" s="208"/>
      <c r="C60" s="193" t="s">
        <v>80</v>
      </c>
      <c r="D60" s="194"/>
      <c r="E60" s="157">
        <f aca="true" t="shared" si="4" ref="E60:R60">SUM(E55:E59)</f>
        <v>13</v>
      </c>
      <c r="F60" s="157">
        <f t="shared" si="4"/>
        <v>214</v>
      </c>
      <c r="G60" s="157">
        <f t="shared" si="4"/>
        <v>196</v>
      </c>
      <c r="H60" s="157">
        <f t="shared" si="4"/>
        <v>18</v>
      </c>
      <c r="I60" s="157">
        <f t="shared" si="4"/>
        <v>0</v>
      </c>
      <c r="J60" s="157">
        <f t="shared" si="4"/>
        <v>0</v>
      </c>
      <c r="K60" s="157">
        <f t="shared" si="4"/>
        <v>0</v>
      </c>
      <c r="L60" s="157">
        <f t="shared" si="4"/>
        <v>0</v>
      </c>
      <c r="M60" s="157">
        <f t="shared" si="4"/>
        <v>0</v>
      </c>
      <c r="N60" s="157">
        <f t="shared" si="4"/>
        <v>0</v>
      </c>
      <c r="O60" s="157">
        <f t="shared" si="4"/>
        <v>0</v>
      </c>
      <c r="P60" s="157">
        <f t="shared" si="4"/>
        <v>134</v>
      </c>
      <c r="Q60" s="157">
        <f t="shared" si="4"/>
        <v>80</v>
      </c>
      <c r="R60" s="157">
        <f t="shared" si="4"/>
        <v>0</v>
      </c>
      <c r="S60" s="171"/>
      <c r="T60" s="208"/>
    </row>
    <row r="61" spans="1:20" s="126" customFormat="1" ht="15" customHeight="1">
      <c r="A61" s="208"/>
      <c r="B61" s="208"/>
      <c r="C61" s="163" t="s">
        <v>137</v>
      </c>
      <c r="D61" s="164" t="s">
        <v>138</v>
      </c>
      <c r="E61" s="165">
        <v>3</v>
      </c>
      <c r="F61" s="143">
        <v>48</v>
      </c>
      <c r="G61" s="143">
        <v>36</v>
      </c>
      <c r="H61" s="149">
        <v>12</v>
      </c>
      <c r="I61" s="143"/>
      <c r="J61" s="143"/>
      <c r="K61" s="143"/>
      <c r="L61" s="143"/>
      <c r="M61" s="143"/>
      <c r="N61" s="143">
        <v>48</v>
      </c>
      <c r="O61" s="143"/>
      <c r="P61" s="143"/>
      <c r="Q61" s="143"/>
      <c r="R61" s="143"/>
      <c r="S61" s="143" t="s">
        <v>139</v>
      </c>
      <c r="T61" s="208"/>
    </row>
    <row r="62" spans="1:20" s="126" customFormat="1" ht="15" customHeight="1">
      <c r="A62" s="208"/>
      <c r="B62" s="208"/>
      <c r="C62" s="140" t="s">
        <v>140</v>
      </c>
      <c r="D62" s="150" t="s">
        <v>141</v>
      </c>
      <c r="E62" s="148">
        <v>2</v>
      </c>
      <c r="F62" s="143">
        <v>32</v>
      </c>
      <c r="G62" s="143">
        <v>32</v>
      </c>
      <c r="H62" s="149"/>
      <c r="I62" s="143"/>
      <c r="J62" s="143"/>
      <c r="K62" s="143"/>
      <c r="L62" s="143"/>
      <c r="M62" s="143"/>
      <c r="N62" s="143"/>
      <c r="O62" s="143">
        <v>32</v>
      </c>
      <c r="P62" s="143"/>
      <c r="Q62" s="143"/>
      <c r="R62" s="143"/>
      <c r="S62" s="143" t="s">
        <v>139</v>
      </c>
      <c r="T62" s="208"/>
    </row>
    <row r="63" spans="1:20" s="126" customFormat="1" ht="15" customHeight="1">
      <c r="A63" s="208"/>
      <c r="B63" s="208"/>
      <c r="C63" s="163" t="s">
        <v>142</v>
      </c>
      <c r="D63" s="164" t="s">
        <v>143</v>
      </c>
      <c r="E63" s="166">
        <v>2.5</v>
      </c>
      <c r="F63" s="143">
        <v>40</v>
      </c>
      <c r="G63" s="143">
        <v>32</v>
      </c>
      <c r="H63" s="149">
        <v>8</v>
      </c>
      <c r="I63" s="143"/>
      <c r="J63" s="143"/>
      <c r="K63" s="143"/>
      <c r="L63" s="143"/>
      <c r="M63" s="143"/>
      <c r="N63" s="143"/>
      <c r="O63" s="143">
        <v>40</v>
      </c>
      <c r="P63" s="143"/>
      <c r="Q63" s="143"/>
      <c r="R63" s="143"/>
      <c r="S63" s="143" t="s">
        <v>139</v>
      </c>
      <c r="T63" s="208"/>
    </row>
    <row r="64" spans="1:20" s="126" customFormat="1" ht="15" customHeight="1">
      <c r="A64" s="208"/>
      <c r="B64" s="208"/>
      <c r="C64" s="140" t="s">
        <v>144</v>
      </c>
      <c r="D64" s="164" t="s">
        <v>145</v>
      </c>
      <c r="E64" s="165">
        <v>2</v>
      </c>
      <c r="F64" s="143">
        <v>32</v>
      </c>
      <c r="G64" s="143">
        <v>32</v>
      </c>
      <c r="H64" s="154"/>
      <c r="I64" s="143"/>
      <c r="J64" s="143"/>
      <c r="K64" s="143"/>
      <c r="L64" s="143"/>
      <c r="M64" s="143"/>
      <c r="N64" s="143"/>
      <c r="O64" s="143"/>
      <c r="P64" s="143">
        <v>32</v>
      </c>
      <c r="Q64" s="143"/>
      <c r="R64" s="143"/>
      <c r="S64" s="143" t="s">
        <v>139</v>
      </c>
      <c r="T64" s="208"/>
    </row>
    <row r="65" spans="1:20" s="126" customFormat="1" ht="15" customHeight="1">
      <c r="A65" s="208"/>
      <c r="B65" s="208"/>
      <c r="C65" s="140" t="s">
        <v>146</v>
      </c>
      <c r="D65" s="150" t="s">
        <v>147</v>
      </c>
      <c r="E65" s="153">
        <v>2</v>
      </c>
      <c r="F65" s="143">
        <v>32</v>
      </c>
      <c r="G65" s="143">
        <v>32</v>
      </c>
      <c r="H65" s="149"/>
      <c r="I65" s="143"/>
      <c r="J65" s="143"/>
      <c r="K65" s="143"/>
      <c r="L65" s="143"/>
      <c r="M65" s="143"/>
      <c r="N65" s="143"/>
      <c r="O65" s="143"/>
      <c r="P65" s="143">
        <v>32</v>
      </c>
      <c r="Q65" s="143"/>
      <c r="R65" s="143"/>
      <c r="S65" s="143" t="s">
        <v>139</v>
      </c>
      <c r="T65" s="208"/>
    </row>
    <row r="66" spans="1:21" s="127" customFormat="1" ht="15" customHeight="1">
      <c r="A66" s="208"/>
      <c r="B66" s="208"/>
      <c r="C66" s="163" t="s">
        <v>148</v>
      </c>
      <c r="D66" s="164" t="s">
        <v>149</v>
      </c>
      <c r="E66" s="165">
        <v>2</v>
      </c>
      <c r="F66" s="143">
        <v>32</v>
      </c>
      <c r="G66" s="143">
        <v>32</v>
      </c>
      <c r="H66" s="149"/>
      <c r="I66" s="143"/>
      <c r="J66" s="143"/>
      <c r="K66" s="143"/>
      <c r="L66" s="143"/>
      <c r="M66" s="143"/>
      <c r="N66" s="143"/>
      <c r="O66" s="143">
        <v>32</v>
      </c>
      <c r="P66" s="143"/>
      <c r="Q66" s="143"/>
      <c r="R66" s="143"/>
      <c r="S66" s="143" t="s">
        <v>139</v>
      </c>
      <c r="T66" s="208"/>
      <c r="U66" s="126"/>
    </row>
    <row r="67" spans="1:21" s="130" customFormat="1" ht="15" customHeight="1">
      <c r="A67" s="208"/>
      <c r="B67" s="208"/>
      <c r="C67" s="140" t="s">
        <v>150</v>
      </c>
      <c r="D67" s="39" t="s">
        <v>151</v>
      </c>
      <c r="E67" s="148">
        <v>2</v>
      </c>
      <c r="F67" s="143">
        <v>32</v>
      </c>
      <c r="G67" s="143">
        <v>24</v>
      </c>
      <c r="H67" s="143"/>
      <c r="I67" s="143">
        <v>8</v>
      </c>
      <c r="J67" s="143"/>
      <c r="K67" s="143"/>
      <c r="L67" s="143"/>
      <c r="M67" s="143"/>
      <c r="N67" s="143"/>
      <c r="O67" s="143"/>
      <c r="P67" s="143">
        <v>32</v>
      </c>
      <c r="Q67" s="143"/>
      <c r="R67" s="143"/>
      <c r="S67" s="143" t="s">
        <v>139</v>
      </c>
      <c r="T67" s="208"/>
      <c r="U67" s="126"/>
    </row>
    <row r="68" spans="1:21" s="130" customFormat="1" ht="15" customHeight="1">
      <c r="A68" s="208"/>
      <c r="B68" s="208"/>
      <c r="C68" s="163" t="s">
        <v>152</v>
      </c>
      <c r="D68" s="177" t="s">
        <v>153</v>
      </c>
      <c r="E68" s="165">
        <v>2</v>
      </c>
      <c r="F68" s="143">
        <v>32</v>
      </c>
      <c r="G68" s="143">
        <v>32</v>
      </c>
      <c r="H68" s="149"/>
      <c r="I68" s="143"/>
      <c r="J68" s="143"/>
      <c r="K68" s="143"/>
      <c r="L68" s="143"/>
      <c r="M68" s="143"/>
      <c r="N68" s="143"/>
      <c r="O68" s="143">
        <v>32</v>
      </c>
      <c r="P68" s="126"/>
      <c r="Q68" s="143"/>
      <c r="R68" s="143"/>
      <c r="S68" s="143" t="s">
        <v>139</v>
      </c>
      <c r="T68" s="208"/>
      <c r="U68" s="126"/>
    </row>
    <row r="69" spans="1:20" s="126" customFormat="1" ht="15" customHeight="1">
      <c r="A69" s="208"/>
      <c r="B69" s="208"/>
      <c r="C69" s="140" t="s">
        <v>154</v>
      </c>
      <c r="D69" s="150" t="s">
        <v>155</v>
      </c>
      <c r="E69" s="153">
        <v>2</v>
      </c>
      <c r="F69" s="143">
        <v>32</v>
      </c>
      <c r="G69" s="143">
        <v>32</v>
      </c>
      <c r="H69" s="149"/>
      <c r="I69" s="143"/>
      <c r="J69" s="143"/>
      <c r="K69" s="143"/>
      <c r="L69" s="143"/>
      <c r="M69" s="143"/>
      <c r="N69" s="143"/>
      <c r="O69" s="143"/>
      <c r="P69" s="143"/>
      <c r="Q69" s="143">
        <v>32</v>
      </c>
      <c r="R69" s="143"/>
      <c r="S69" s="143" t="s">
        <v>139</v>
      </c>
      <c r="T69" s="208"/>
    </row>
    <row r="70" spans="1:20" s="126" customFormat="1" ht="15" customHeight="1">
      <c r="A70" s="208"/>
      <c r="B70" s="208"/>
      <c r="C70" s="140" t="s">
        <v>156</v>
      </c>
      <c r="D70" s="150" t="s">
        <v>157</v>
      </c>
      <c r="E70" s="153">
        <v>2</v>
      </c>
      <c r="F70" s="143">
        <v>32</v>
      </c>
      <c r="G70" s="143">
        <v>32</v>
      </c>
      <c r="H70" s="149"/>
      <c r="I70" s="143"/>
      <c r="J70" s="143"/>
      <c r="K70" s="143"/>
      <c r="L70" s="143"/>
      <c r="M70" s="143"/>
      <c r="N70" s="143"/>
      <c r="O70" s="143"/>
      <c r="P70" s="143">
        <v>32</v>
      </c>
      <c r="Q70" s="143"/>
      <c r="R70" s="143"/>
      <c r="S70" s="143" t="s">
        <v>139</v>
      </c>
      <c r="T70" s="208"/>
    </row>
    <row r="71" spans="1:20" s="126" customFormat="1" ht="15" customHeight="1">
      <c r="A71" s="208"/>
      <c r="B71" s="208"/>
      <c r="C71" s="140" t="s">
        <v>158</v>
      </c>
      <c r="D71" s="150" t="s">
        <v>159</v>
      </c>
      <c r="E71" s="153">
        <v>2</v>
      </c>
      <c r="F71" s="143">
        <v>32</v>
      </c>
      <c r="G71" s="143">
        <v>24</v>
      </c>
      <c r="H71" s="149">
        <v>8</v>
      </c>
      <c r="I71" s="143"/>
      <c r="J71" s="143"/>
      <c r="K71" s="143"/>
      <c r="L71" s="143"/>
      <c r="M71" s="143"/>
      <c r="N71" s="143"/>
      <c r="O71" s="143"/>
      <c r="P71" s="143"/>
      <c r="Q71" s="143">
        <v>32</v>
      </c>
      <c r="R71" s="143"/>
      <c r="S71" s="143" t="s">
        <v>139</v>
      </c>
      <c r="T71" s="208"/>
    </row>
    <row r="72" spans="1:20" s="126" customFormat="1" ht="12" customHeight="1">
      <c r="A72" s="209"/>
      <c r="B72" s="209"/>
      <c r="C72" s="193" t="s">
        <v>80</v>
      </c>
      <c r="D72" s="194"/>
      <c r="E72" s="157">
        <f aca="true" t="shared" si="5" ref="E72:S72">SUM(E61:E71)</f>
        <v>23.5</v>
      </c>
      <c r="F72" s="157">
        <f t="shared" si="5"/>
        <v>376</v>
      </c>
      <c r="G72" s="157">
        <f t="shared" si="5"/>
        <v>340</v>
      </c>
      <c r="H72" s="157">
        <f t="shared" si="5"/>
        <v>28</v>
      </c>
      <c r="I72" s="157">
        <f t="shared" si="5"/>
        <v>8</v>
      </c>
      <c r="J72" s="157">
        <f t="shared" si="5"/>
        <v>0</v>
      </c>
      <c r="K72" s="157">
        <f t="shared" si="5"/>
        <v>0</v>
      </c>
      <c r="L72" s="157">
        <f t="shared" si="5"/>
        <v>0</v>
      </c>
      <c r="M72" s="157">
        <f t="shared" si="5"/>
        <v>0</v>
      </c>
      <c r="N72" s="157">
        <f t="shared" si="5"/>
        <v>48</v>
      </c>
      <c r="O72" s="157">
        <f t="shared" si="5"/>
        <v>136</v>
      </c>
      <c r="P72" s="157">
        <f t="shared" si="5"/>
        <v>128</v>
      </c>
      <c r="Q72" s="157">
        <f t="shared" si="5"/>
        <v>64</v>
      </c>
      <c r="R72" s="157">
        <f t="shared" si="5"/>
        <v>0</v>
      </c>
      <c r="S72" s="157">
        <f t="shared" si="5"/>
        <v>0</v>
      </c>
      <c r="T72" s="209"/>
    </row>
    <row r="73" spans="1:21" s="128" customFormat="1" ht="12" customHeight="1">
      <c r="A73" s="210" t="s">
        <v>160</v>
      </c>
      <c r="B73" s="207" t="s">
        <v>161</v>
      </c>
      <c r="C73" s="140" t="s">
        <v>162</v>
      </c>
      <c r="D73" s="141" t="s">
        <v>163</v>
      </c>
      <c r="E73" s="148">
        <v>1.5</v>
      </c>
      <c r="F73" s="143">
        <v>24</v>
      </c>
      <c r="G73" s="143">
        <v>16</v>
      </c>
      <c r="H73" s="143"/>
      <c r="I73" s="143"/>
      <c r="J73" s="143">
        <v>8</v>
      </c>
      <c r="K73" s="143"/>
      <c r="L73" s="143"/>
      <c r="M73" s="143">
        <v>24</v>
      </c>
      <c r="N73" s="143"/>
      <c r="O73" s="143"/>
      <c r="P73" s="143"/>
      <c r="Q73" s="143"/>
      <c r="R73" s="143"/>
      <c r="S73" s="143" t="s">
        <v>164</v>
      </c>
      <c r="T73" s="207" t="s">
        <v>165</v>
      </c>
      <c r="U73" s="126"/>
    </row>
    <row r="74" spans="1:20" s="126" customFormat="1" ht="15.75" customHeight="1">
      <c r="A74" s="210"/>
      <c r="B74" s="208"/>
      <c r="C74" s="140" t="s">
        <v>166</v>
      </c>
      <c r="D74" s="150" t="s">
        <v>167</v>
      </c>
      <c r="E74" s="148">
        <v>3</v>
      </c>
      <c r="F74" s="143">
        <v>54</v>
      </c>
      <c r="G74" s="143">
        <v>54</v>
      </c>
      <c r="H74" s="149"/>
      <c r="I74" s="143"/>
      <c r="J74" s="143"/>
      <c r="K74" s="143"/>
      <c r="L74" s="143"/>
      <c r="M74" s="143"/>
      <c r="N74" s="143"/>
      <c r="O74" s="143">
        <v>54</v>
      </c>
      <c r="P74" s="143"/>
      <c r="Q74" s="143"/>
      <c r="R74" s="143"/>
      <c r="S74" s="143" t="s">
        <v>164</v>
      </c>
      <c r="T74" s="208"/>
    </row>
    <row r="75" spans="1:22" s="132" customFormat="1" ht="14.25" customHeight="1">
      <c r="A75" s="210"/>
      <c r="B75" s="208"/>
      <c r="C75" s="198" t="s">
        <v>66</v>
      </c>
      <c r="D75" s="199"/>
      <c r="E75" s="173">
        <f aca="true" t="shared" si="6" ref="E75:R75">SUM(E73:E74)</f>
        <v>4.5</v>
      </c>
      <c r="F75" s="173">
        <f t="shared" si="6"/>
        <v>78</v>
      </c>
      <c r="G75" s="173">
        <f t="shared" si="6"/>
        <v>70</v>
      </c>
      <c r="H75" s="173">
        <f t="shared" si="6"/>
        <v>0</v>
      </c>
      <c r="I75" s="173">
        <f t="shared" si="6"/>
        <v>0</v>
      </c>
      <c r="J75" s="173">
        <f t="shared" si="6"/>
        <v>8</v>
      </c>
      <c r="K75" s="173">
        <f t="shared" si="6"/>
        <v>0</v>
      </c>
      <c r="L75" s="173">
        <f t="shared" si="6"/>
        <v>0</v>
      </c>
      <c r="M75" s="173">
        <f t="shared" si="6"/>
        <v>24</v>
      </c>
      <c r="N75" s="173">
        <f t="shared" si="6"/>
        <v>0</v>
      </c>
      <c r="O75" s="173">
        <f t="shared" si="6"/>
        <v>54</v>
      </c>
      <c r="P75" s="173">
        <f t="shared" si="6"/>
        <v>0</v>
      </c>
      <c r="Q75" s="173">
        <f t="shared" si="6"/>
        <v>0</v>
      </c>
      <c r="R75" s="173">
        <f t="shared" si="6"/>
        <v>0</v>
      </c>
      <c r="S75" s="179"/>
      <c r="T75" s="208"/>
      <c r="U75" s="181"/>
      <c r="V75" s="182"/>
    </row>
    <row r="76" spans="1:21" ht="21">
      <c r="A76" s="210"/>
      <c r="B76" s="208"/>
      <c r="C76" s="140" t="s">
        <v>168</v>
      </c>
      <c r="D76" s="39" t="s">
        <v>169</v>
      </c>
      <c r="E76" s="178">
        <v>2</v>
      </c>
      <c r="F76" s="143">
        <v>32</v>
      </c>
      <c r="G76" s="143">
        <v>32</v>
      </c>
      <c r="H76" s="143"/>
      <c r="I76" s="143"/>
      <c r="J76" s="143"/>
      <c r="K76" s="143"/>
      <c r="L76" s="143"/>
      <c r="M76" s="143"/>
      <c r="N76" s="143"/>
      <c r="O76" s="143"/>
      <c r="P76" s="143"/>
      <c r="Q76" s="143">
        <v>32</v>
      </c>
      <c r="R76" s="143"/>
      <c r="S76" s="143" t="s">
        <v>170</v>
      </c>
      <c r="T76" s="208"/>
      <c r="U76" s="126"/>
    </row>
    <row r="77" spans="1:21" s="133" customFormat="1" ht="17.25" customHeight="1">
      <c r="A77" s="210"/>
      <c r="B77" s="209"/>
      <c r="C77" s="191" t="s">
        <v>66</v>
      </c>
      <c r="D77" s="192"/>
      <c r="E77" s="179">
        <f aca="true" t="shared" si="7" ref="E77:R77">SUM(E76)</f>
        <v>2</v>
      </c>
      <c r="F77" s="179">
        <f t="shared" si="7"/>
        <v>32</v>
      </c>
      <c r="G77" s="179">
        <f t="shared" si="7"/>
        <v>32</v>
      </c>
      <c r="H77" s="179">
        <f t="shared" si="7"/>
        <v>0</v>
      </c>
      <c r="I77" s="179">
        <f t="shared" si="7"/>
        <v>0</v>
      </c>
      <c r="J77" s="179">
        <f t="shared" si="7"/>
        <v>0</v>
      </c>
      <c r="K77" s="179">
        <f t="shared" si="7"/>
        <v>0</v>
      </c>
      <c r="L77" s="179">
        <f t="shared" si="7"/>
        <v>0</v>
      </c>
      <c r="M77" s="179">
        <f t="shared" si="7"/>
        <v>0</v>
      </c>
      <c r="N77" s="179">
        <f t="shared" si="7"/>
        <v>0</v>
      </c>
      <c r="O77" s="179">
        <f t="shared" si="7"/>
        <v>0</v>
      </c>
      <c r="P77" s="179">
        <f t="shared" si="7"/>
        <v>0</v>
      </c>
      <c r="Q77" s="179">
        <f t="shared" si="7"/>
        <v>32</v>
      </c>
      <c r="R77" s="179">
        <f t="shared" si="7"/>
        <v>0</v>
      </c>
      <c r="S77" s="162"/>
      <c r="T77" s="209"/>
      <c r="U77" s="183"/>
    </row>
    <row r="78" spans="1:21" ht="49.5" customHeight="1">
      <c r="A78" s="210"/>
      <c r="B78" s="180" t="s">
        <v>171</v>
      </c>
      <c r="C78" s="200" t="s">
        <v>172</v>
      </c>
      <c r="D78" s="201"/>
      <c r="E78" s="201"/>
      <c r="F78" s="201"/>
      <c r="G78" s="201"/>
      <c r="H78" s="201"/>
      <c r="I78" s="201"/>
      <c r="J78" s="201"/>
      <c r="K78" s="201"/>
      <c r="L78" s="201"/>
      <c r="M78" s="201"/>
      <c r="N78" s="201"/>
      <c r="O78" s="201"/>
      <c r="P78" s="201"/>
      <c r="Q78" s="201"/>
      <c r="R78" s="202"/>
      <c r="S78" s="184" t="s">
        <v>173</v>
      </c>
      <c r="T78" s="184" t="s">
        <v>174</v>
      </c>
      <c r="U78" s="126"/>
    </row>
    <row r="79" spans="1:20" ht="67.5" customHeight="1">
      <c r="A79" s="203" t="s">
        <v>175</v>
      </c>
      <c r="B79" s="203"/>
      <c r="C79" s="203"/>
      <c r="D79" s="203"/>
      <c r="E79" s="203"/>
      <c r="F79" s="203"/>
      <c r="G79" s="203"/>
      <c r="H79" s="203"/>
      <c r="I79" s="203"/>
      <c r="J79" s="203"/>
      <c r="K79" s="203"/>
      <c r="L79" s="203"/>
      <c r="M79" s="203"/>
      <c r="N79" s="203"/>
      <c r="O79" s="203"/>
      <c r="P79" s="203"/>
      <c r="Q79" s="203"/>
      <c r="R79" s="203"/>
      <c r="S79" s="203"/>
      <c r="T79" s="203"/>
    </row>
    <row r="80" ht="10.5">
      <c r="S80" s="185"/>
    </row>
    <row r="81" ht="10.5">
      <c r="S81" s="185"/>
    </row>
    <row r="82" ht="10.5">
      <c r="S82" s="185"/>
    </row>
    <row r="83" ht="10.5">
      <c r="S83" s="185"/>
    </row>
    <row r="84" ht="10.5">
      <c r="S84" s="185"/>
    </row>
    <row r="85" ht="10.5">
      <c r="S85" s="185"/>
    </row>
    <row r="86" ht="10.5">
      <c r="S86" s="185"/>
    </row>
    <row r="87" ht="10.5">
      <c r="S87" s="185"/>
    </row>
    <row r="88" ht="10.5">
      <c r="S88" s="185"/>
    </row>
    <row r="89" ht="10.5">
      <c r="S89" s="185"/>
    </row>
    <row r="90" ht="10.5">
      <c r="S90" s="185"/>
    </row>
    <row r="91" ht="10.5">
      <c r="S91" s="185"/>
    </row>
    <row r="92" ht="10.5">
      <c r="S92" s="185"/>
    </row>
    <row r="93" ht="10.5">
      <c r="S93" s="185"/>
    </row>
    <row r="94" ht="10.5">
      <c r="S94" s="185"/>
    </row>
    <row r="95" ht="10.5">
      <c r="S95" s="185"/>
    </row>
    <row r="96" ht="10.5">
      <c r="S96" s="185"/>
    </row>
    <row r="97" ht="10.5">
      <c r="S97" s="185"/>
    </row>
    <row r="98" ht="10.5">
      <c r="S98" s="185"/>
    </row>
    <row r="99" ht="10.5">
      <c r="S99" s="185"/>
    </row>
    <row r="100" ht="10.5">
      <c r="S100" s="185"/>
    </row>
    <row r="101" ht="10.5">
      <c r="S101" s="185"/>
    </row>
    <row r="102" ht="10.5">
      <c r="S102" s="185"/>
    </row>
    <row r="103" ht="10.5">
      <c r="S103" s="185"/>
    </row>
    <row r="104" ht="10.5">
      <c r="S104" s="185"/>
    </row>
    <row r="105" ht="10.5">
      <c r="S105" s="185"/>
    </row>
    <row r="106" ht="10.5">
      <c r="S106" s="185"/>
    </row>
    <row r="107" ht="10.5">
      <c r="S107" s="185"/>
    </row>
    <row r="108" ht="10.5">
      <c r="S108" s="185"/>
    </row>
    <row r="109" ht="10.5">
      <c r="S109" s="185"/>
    </row>
    <row r="110" ht="10.5">
      <c r="S110" s="185"/>
    </row>
    <row r="111" ht="10.5">
      <c r="S111" s="185"/>
    </row>
    <row r="112" ht="10.5">
      <c r="S112" s="185"/>
    </row>
    <row r="113" ht="10.5">
      <c r="S113" s="185"/>
    </row>
    <row r="114" ht="10.5">
      <c r="S114" s="185"/>
    </row>
    <row r="115" ht="10.5">
      <c r="S115" s="185"/>
    </row>
    <row r="116" ht="10.5">
      <c r="S116" s="185"/>
    </row>
    <row r="117" ht="10.5">
      <c r="S117" s="185"/>
    </row>
    <row r="118" ht="10.5">
      <c r="S118" s="185"/>
    </row>
    <row r="119" ht="10.5">
      <c r="S119" s="185"/>
    </row>
    <row r="120" ht="10.5">
      <c r="S120" s="185"/>
    </row>
    <row r="121" ht="10.5">
      <c r="S121" s="185"/>
    </row>
    <row r="122" ht="10.5">
      <c r="S122" s="185"/>
    </row>
    <row r="123" ht="10.5">
      <c r="S123" s="185"/>
    </row>
    <row r="124" ht="10.5">
      <c r="S124" s="185"/>
    </row>
  </sheetData>
  <sheetProtection/>
  <mergeCells count="42">
    <mergeCell ref="T38:T54"/>
    <mergeCell ref="T55:T72"/>
    <mergeCell ref="T73:T77"/>
    <mergeCell ref="A2:B4"/>
    <mergeCell ref="I3:I4"/>
    <mergeCell ref="J3:J4"/>
    <mergeCell ref="S2:S4"/>
    <mergeCell ref="T2:T4"/>
    <mergeCell ref="T5:T34"/>
    <mergeCell ref="T35:T37"/>
    <mergeCell ref="B38:B54"/>
    <mergeCell ref="B55:B72"/>
    <mergeCell ref="B73:B77"/>
    <mergeCell ref="C2:C4"/>
    <mergeCell ref="D2:D4"/>
    <mergeCell ref="E2:E4"/>
    <mergeCell ref="C72:D72"/>
    <mergeCell ref="C75:D75"/>
    <mergeCell ref="C77:D77"/>
    <mergeCell ref="C78:R78"/>
    <mergeCell ref="A79:T79"/>
    <mergeCell ref="A5:A37"/>
    <mergeCell ref="A38:A72"/>
    <mergeCell ref="A73:A78"/>
    <mergeCell ref="B5:B34"/>
    <mergeCell ref="B35:B37"/>
    <mergeCell ref="C27:D27"/>
    <mergeCell ref="C34:D34"/>
    <mergeCell ref="C37:R37"/>
    <mergeCell ref="C47:D47"/>
    <mergeCell ref="C54:D54"/>
    <mergeCell ref="C60:D60"/>
    <mergeCell ref="A1:T1"/>
    <mergeCell ref="H2:J2"/>
    <mergeCell ref="K2:R2"/>
    <mergeCell ref="K3:L3"/>
    <mergeCell ref="M3:N3"/>
    <mergeCell ref="O3:P3"/>
    <mergeCell ref="Q3:R3"/>
    <mergeCell ref="F2:F4"/>
    <mergeCell ref="G2:G4"/>
    <mergeCell ref="H3:H4"/>
  </mergeCells>
  <printOptions horizontalCentered="1"/>
  <pageMargins left="0.51" right="0" top="0.75" bottom="0.55" header="0.59" footer="0.28"/>
  <pageSetup horizontalDpi="600" verticalDpi="600" orientation="portrait" paperSize="9" scale="75" r:id="rId1"/>
  <headerFooter alignWithMargins="0">
    <oddFooter>&amp;R— 13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27"/>
  <sheetViews>
    <sheetView view="pageBreakPreview" zoomScale="85" zoomScaleSheetLayoutView="85" zoomScalePageLayoutView="0" workbookViewId="0" topLeftCell="A1">
      <selection activeCell="Q23" sqref="Q23"/>
    </sheetView>
  </sheetViews>
  <sheetFormatPr defaultColWidth="9.00390625" defaultRowHeight="14.25"/>
  <cols>
    <col min="1" max="1" width="3.625" style="103" customWidth="1"/>
    <col min="2" max="2" width="8.625" style="103" customWidth="1"/>
    <col min="3" max="3" width="14.00390625" style="103" customWidth="1"/>
    <col min="4" max="4" width="7.75390625" style="103" customWidth="1"/>
    <col min="5" max="6" width="5.25390625" style="103" customWidth="1"/>
    <col min="7" max="13" width="4.125" style="103" customWidth="1"/>
    <col min="14" max="14" width="6.25390625" style="103" customWidth="1"/>
    <col min="15" max="15" width="5.25390625" style="103" customWidth="1"/>
    <col min="16" max="16" width="7.25390625" style="103" customWidth="1"/>
    <col min="17" max="17" width="7.50390625" style="103" customWidth="1"/>
    <col min="18" max="19" width="8.625" style="103" customWidth="1"/>
    <col min="20" max="16384" width="9.00390625" style="103" customWidth="1"/>
  </cols>
  <sheetData>
    <row r="1" spans="1:19" ht="35.25" customHeight="1">
      <c r="A1" s="221" t="s">
        <v>176</v>
      </c>
      <c r="B1" s="221"/>
      <c r="C1" s="221"/>
      <c r="D1" s="221"/>
      <c r="E1" s="221"/>
      <c r="F1" s="221"/>
      <c r="G1" s="221"/>
      <c r="H1" s="221"/>
      <c r="I1" s="221"/>
      <c r="J1" s="221"/>
      <c r="K1" s="221"/>
      <c r="L1" s="221"/>
      <c r="M1" s="221"/>
      <c r="N1" s="221"/>
      <c r="O1" s="221"/>
      <c r="P1" s="221"/>
      <c r="Q1" s="221"/>
      <c r="R1" s="115"/>
      <c r="S1" s="115"/>
    </row>
    <row r="2" spans="1:19" ht="15.75" customHeight="1">
      <c r="A2" s="222" t="s">
        <v>177</v>
      </c>
      <c r="B2" s="222" t="s">
        <v>178</v>
      </c>
      <c r="C2" s="222"/>
      <c r="D2" s="222" t="s">
        <v>179</v>
      </c>
      <c r="E2" s="222" t="s">
        <v>4</v>
      </c>
      <c r="F2" s="222" t="s">
        <v>180</v>
      </c>
      <c r="G2" s="222" t="s">
        <v>181</v>
      </c>
      <c r="H2" s="222"/>
      <c r="I2" s="222"/>
      <c r="J2" s="222"/>
      <c r="K2" s="222"/>
      <c r="L2" s="222"/>
      <c r="M2" s="222"/>
      <c r="N2" s="222"/>
      <c r="O2" s="222" t="s">
        <v>9</v>
      </c>
      <c r="P2" s="222" t="s">
        <v>182</v>
      </c>
      <c r="Q2" s="226" t="s">
        <v>183</v>
      </c>
      <c r="R2" s="116"/>
      <c r="S2" s="116"/>
    </row>
    <row r="3" spans="1:19" ht="15.75" customHeight="1">
      <c r="A3" s="222"/>
      <c r="B3" s="222"/>
      <c r="C3" s="222"/>
      <c r="D3" s="222"/>
      <c r="E3" s="222"/>
      <c r="F3" s="222"/>
      <c r="G3" s="222" t="s">
        <v>14</v>
      </c>
      <c r="H3" s="222"/>
      <c r="I3" s="222" t="s">
        <v>15</v>
      </c>
      <c r="J3" s="222"/>
      <c r="K3" s="222" t="s">
        <v>16</v>
      </c>
      <c r="L3" s="222"/>
      <c r="M3" s="222" t="s">
        <v>17</v>
      </c>
      <c r="N3" s="222"/>
      <c r="O3" s="222"/>
      <c r="P3" s="222"/>
      <c r="Q3" s="226"/>
      <c r="R3" s="116"/>
      <c r="S3" s="116"/>
    </row>
    <row r="4" spans="1:19" ht="15.75" customHeight="1">
      <c r="A4" s="222"/>
      <c r="B4" s="222"/>
      <c r="C4" s="222"/>
      <c r="D4" s="222"/>
      <c r="E4" s="222"/>
      <c r="F4" s="222"/>
      <c r="G4" s="104">
        <v>1</v>
      </c>
      <c r="H4" s="104">
        <v>2</v>
      </c>
      <c r="I4" s="104">
        <v>3</v>
      </c>
      <c r="J4" s="104">
        <v>4</v>
      </c>
      <c r="K4" s="104">
        <v>5</v>
      </c>
      <c r="L4" s="104">
        <v>6</v>
      </c>
      <c r="M4" s="104">
        <v>7</v>
      </c>
      <c r="N4" s="104">
        <v>8</v>
      </c>
      <c r="O4" s="222"/>
      <c r="P4" s="222"/>
      <c r="Q4" s="226"/>
      <c r="R4" s="116"/>
      <c r="S4" s="116"/>
    </row>
    <row r="5" spans="1:19" s="101" customFormat="1" ht="21" customHeight="1">
      <c r="A5" s="105">
        <v>1</v>
      </c>
      <c r="B5" s="224" t="s">
        <v>184</v>
      </c>
      <c r="C5" s="106" t="s">
        <v>185</v>
      </c>
      <c r="D5" s="105">
        <v>48</v>
      </c>
      <c r="E5" s="105">
        <v>1.5</v>
      </c>
      <c r="F5" s="107" t="s">
        <v>186</v>
      </c>
      <c r="G5" s="105"/>
      <c r="H5" s="105">
        <v>48</v>
      </c>
      <c r="I5" s="105"/>
      <c r="J5" s="105"/>
      <c r="K5" s="105"/>
      <c r="L5" s="105"/>
      <c r="M5" s="105"/>
      <c r="N5" s="105"/>
      <c r="O5" s="112" t="s">
        <v>187</v>
      </c>
      <c r="P5" s="225" t="s">
        <v>188</v>
      </c>
      <c r="Q5" s="117" t="s">
        <v>189</v>
      </c>
      <c r="R5" s="118"/>
      <c r="S5" s="118"/>
    </row>
    <row r="6" spans="1:19" ht="36.75" customHeight="1">
      <c r="A6" s="105">
        <v>2</v>
      </c>
      <c r="B6" s="224"/>
      <c r="C6" s="106" t="s">
        <v>190</v>
      </c>
      <c r="D6" s="105">
        <v>16</v>
      </c>
      <c r="E6" s="105">
        <v>0.5</v>
      </c>
      <c r="F6" s="107" t="s">
        <v>186</v>
      </c>
      <c r="G6" s="105"/>
      <c r="H6" s="105"/>
      <c r="I6" s="105"/>
      <c r="J6" s="105"/>
      <c r="K6" s="105"/>
      <c r="L6" s="105">
        <v>16</v>
      </c>
      <c r="M6" s="105"/>
      <c r="N6" s="105"/>
      <c r="O6" s="112" t="s">
        <v>187</v>
      </c>
      <c r="P6" s="225"/>
      <c r="Q6" s="117" t="s">
        <v>189</v>
      </c>
      <c r="R6" s="119"/>
      <c r="S6" s="119"/>
    </row>
    <row r="7" spans="1:19" ht="26.25" customHeight="1">
      <c r="A7" s="105"/>
      <c r="B7" s="224"/>
      <c r="C7" s="108" t="s">
        <v>191</v>
      </c>
      <c r="D7" s="96">
        <f aca="true" t="shared" si="0" ref="D7:N7">SUM(D5:D6)</f>
        <v>64</v>
      </c>
      <c r="E7" s="96">
        <f t="shared" si="0"/>
        <v>2</v>
      </c>
      <c r="F7" s="96">
        <f t="shared" si="0"/>
        <v>0</v>
      </c>
      <c r="G7" s="96">
        <f t="shared" si="0"/>
        <v>0</v>
      </c>
      <c r="H7" s="96">
        <f t="shared" si="0"/>
        <v>48</v>
      </c>
      <c r="I7" s="96">
        <f t="shared" si="0"/>
        <v>0</v>
      </c>
      <c r="J7" s="96">
        <f t="shared" si="0"/>
        <v>0</v>
      </c>
      <c r="K7" s="96">
        <f t="shared" si="0"/>
        <v>0</v>
      </c>
      <c r="L7" s="96">
        <f t="shared" si="0"/>
        <v>16</v>
      </c>
      <c r="M7" s="96">
        <f t="shared" si="0"/>
        <v>0</v>
      </c>
      <c r="N7" s="96">
        <f t="shared" si="0"/>
        <v>0</v>
      </c>
      <c r="O7" s="113"/>
      <c r="P7" s="225"/>
      <c r="Q7" s="117"/>
      <c r="R7" s="119"/>
      <c r="S7" s="119"/>
    </row>
    <row r="8" spans="1:19" ht="30" customHeight="1">
      <c r="A8" s="105">
        <v>3</v>
      </c>
      <c r="B8" s="225"/>
      <c r="C8" s="105" t="s">
        <v>192</v>
      </c>
      <c r="D8" s="105">
        <v>24</v>
      </c>
      <c r="E8" s="105">
        <v>0.5</v>
      </c>
      <c r="F8" s="107" t="s">
        <v>186</v>
      </c>
      <c r="G8" s="105">
        <v>24</v>
      </c>
      <c r="H8" s="105"/>
      <c r="I8" s="105"/>
      <c r="J8" s="105"/>
      <c r="K8" s="105"/>
      <c r="L8" s="105"/>
      <c r="M8" s="105"/>
      <c r="N8" s="105"/>
      <c r="O8" s="112" t="s">
        <v>193</v>
      </c>
      <c r="P8" s="225"/>
      <c r="Q8" s="117" t="s">
        <v>189</v>
      </c>
      <c r="R8" s="119"/>
      <c r="S8" s="119"/>
    </row>
    <row r="9" spans="1:19" ht="30.75">
      <c r="A9" s="105">
        <v>5</v>
      </c>
      <c r="B9" s="225"/>
      <c r="C9" s="106" t="s">
        <v>194</v>
      </c>
      <c r="D9" s="105">
        <v>32</v>
      </c>
      <c r="E9" s="109">
        <v>1</v>
      </c>
      <c r="F9" s="107" t="s">
        <v>186</v>
      </c>
      <c r="G9" s="105"/>
      <c r="H9" s="105"/>
      <c r="I9" s="105">
        <v>32</v>
      </c>
      <c r="J9" s="114"/>
      <c r="K9" s="105"/>
      <c r="L9" s="105"/>
      <c r="M9" s="105"/>
      <c r="N9" s="105"/>
      <c r="O9" s="112" t="s">
        <v>193</v>
      </c>
      <c r="P9" s="225"/>
      <c r="Q9" s="117" t="s">
        <v>189</v>
      </c>
      <c r="R9" s="119"/>
      <c r="S9" s="119"/>
    </row>
    <row r="10" spans="1:19" s="102" customFormat="1" ht="31.5" customHeight="1">
      <c r="A10" s="105"/>
      <c r="B10" s="225"/>
      <c r="C10" s="106" t="s">
        <v>195</v>
      </c>
      <c r="D10" s="105">
        <v>32</v>
      </c>
      <c r="E10" s="109">
        <v>1</v>
      </c>
      <c r="F10" s="107"/>
      <c r="G10" s="105"/>
      <c r="H10" s="105"/>
      <c r="I10" s="105"/>
      <c r="J10" s="114">
        <v>32</v>
      </c>
      <c r="K10" s="105"/>
      <c r="L10" s="105"/>
      <c r="M10" s="105"/>
      <c r="N10" s="105"/>
      <c r="O10" s="112" t="s">
        <v>193</v>
      </c>
      <c r="P10" s="225"/>
      <c r="Q10" s="117" t="s">
        <v>189</v>
      </c>
      <c r="R10" s="120"/>
      <c r="S10" s="120"/>
    </row>
    <row r="11" spans="1:19" ht="30.75">
      <c r="A11" s="105">
        <v>6</v>
      </c>
      <c r="B11" s="225"/>
      <c r="C11" s="106" t="s">
        <v>196</v>
      </c>
      <c r="D11" s="105">
        <v>16</v>
      </c>
      <c r="E11" s="109">
        <v>0.5</v>
      </c>
      <c r="F11" s="107" t="s">
        <v>186</v>
      </c>
      <c r="G11" s="105"/>
      <c r="H11" s="105"/>
      <c r="I11" s="105"/>
      <c r="J11" s="105"/>
      <c r="K11" s="105"/>
      <c r="L11" s="105"/>
      <c r="M11" s="105">
        <v>16</v>
      </c>
      <c r="N11" s="105"/>
      <c r="O11" s="112" t="s">
        <v>193</v>
      </c>
      <c r="P11" s="225"/>
      <c r="Q11" s="117" t="s">
        <v>189</v>
      </c>
      <c r="R11" s="119"/>
      <c r="S11" s="119"/>
    </row>
    <row r="12" spans="1:19" ht="21" customHeight="1">
      <c r="A12" s="105">
        <v>7</v>
      </c>
      <c r="B12" s="225"/>
      <c r="C12" s="108" t="s">
        <v>191</v>
      </c>
      <c r="D12" s="96">
        <f aca="true" t="shared" si="1" ref="D12:N12">SUM(D8:D11)</f>
        <v>104</v>
      </c>
      <c r="E12" s="96">
        <f t="shared" si="1"/>
        <v>3</v>
      </c>
      <c r="F12" s="96">
        <f>SUM(F9:F11)</f>
        <v>0</v>
      </c>
      <c r="G12" s="96">
        <f t="shared" si="1"/>
        <v>24</v>
      </c>
      <c r="H12" s="96">
        <f t="shared" si="1"/>
        <v>0</v>
      </c>
      <c r="I12" s="96">
        <f t="shared" si="1"/>
        <v>32</v>
      </c>
      <c r="J12" s="96">
        <f t="shared" si="1"/>
        <v>32</v>
      </c>
      <c r="K12" s="96">
        <f t="shared" si="1"/>
        <v>0</v>
      </c>
      <c r="L12" s="96">
        <f t="shared" si="1"/>
        <v>0</v>
      </c>
      <c r="M12" s="96">
        <f t="shared" si="1"/>
        <v>16</v>
      </c>
      <c r="N12" s="96">
        <f t="shared" si="1"/>
        <v>0</v>
      </c>
      <c r="O12" s="113"/>
      <c r="P12" s="225"/>
      <c r="Q12" s="117"/>
      <c r="R12" s="119"/>
      <c r="S12" s="119"/>
    </row>
    <row r="13" spans="1:19" ht="15">
      <c r="A13" s="105">
        <v>8</v>
      </c>
      <c r="B13" s="224" t="s">
        <v>197</v>
      </c>
      <c r="C13" s="106" t="s">
        <v>198</v>
      </c>
      <c r="D13" s="105" t="s">
        <v>186</v>
      </c>
      <c r="E13" s="105">
        <v>2</v>
      </c>
      <c r="F13" s="105" t="s">
        <v>199</v>
      </c>
      <c r="G13" s="105" t="s">
        <v>199</v>
      </c>
      <c r="H13" s="105"/>
      <c r="I13" s="114"/>
      <c r="J13" s="105"/>
      <c r="K13" s="105"/>
      <c r="L13" s="105"/>
      <c r="M13" s="105"/>
      <c r="N13" s="105"/>
      <c r="O13" s="112" t="s">
        <v>187</v>
      </c>
      <c r="P13" s="225"/>
      <c r="Q13" s="117" t="s">
        <v>189</v>
      </c>
      <c r="R13" s="119"/>
      <c r="S13" s="119"/>
    </row>
    <row r="14" spans="1:19" ht="30.75">
      <c r="A14" s="105">
        <v>9</v>
      </c>
      <c r="B14" s="225"/>
      <c r="C14" s="105" t="s">
        <v>200</v>
      </c>
      <c r="D14" s="105" t="s">
        <v>186</v>
      </c>
      <c r="E14" s="105">
        <v>1</v>
      </c>
      <c r="F14" s="105" t="s">
        <v>201</v>
      </c>
      <c r="G14" s="105"/>
      <c r="H14" s="105"/>
      <c r="I14" s="105"/>
      <c r="J14" s="105" t="s">
        <v>201</v>
      </c>
      <c r="K14" s="105"/>
      <c r="L14" s="105"/>
      <c r="M14" s="105"/>
      <c r="N14" s="105"/>
      <c r="O14" s="112" t="s">
        <v>187</v>
      </c>
      <c r="P14" s="225"/>
      <c r="Q14" s="117" t="s">
        <v>189</v>
      </c>
      <c r="R14" s="119"/>
      <c r="S14" s="119"/>
    </row>
    <row r="15" spans="1:19" ht="30.75">
      <c r="A15" s="105">
        <v>11</v>
      </c>
      <c r="B15" s="225"/>
      <c r="C15" s="106" t="s">
        <v>202</v>
      </c>
      <c r="D15" s="105" t="s">
        <v>186</v>
      </c>
      <c r="E15" s="105">
        <v>2</v>
      </c>
      <c r="F15" s="105" t="s">
        <v>199</v>
      </c>
      <c r="G15" s="105"/>
      <c r="H15" s="105"/>
      <c r="I15" s="105"/>
      <c r="J15" s="105" t="s">
        <v>199</v>
      </c>
      <c r="K15" s="105"/>
      <c r="L15" s="105"/>
      <c r="M15" s="105"/>
      <c r="N15" s="105"/>
      <c r="O15" s="112" t="s">
        <v>187</v>
      </c>
      <c r="P15" s="225"/>
      <c r="Q15" s="117" t="s">
        <v>189</v>
      </c>
      <c r="R15" s="119"/>
      <c r="S15" s="119"/>
    </row>
    <row r="16" spans="1:19" ht="15">
      <c r="A16" s="105">
        <v>12</v>
      </c>
      <c r="B16" s="225"/>
      <c r="C16" s="106" t="s">
        <v>203</v>
      </c>
      <c r="D16" s="105" t="s">
        <v>186</v>
      </c>
      <c r="E16" s="105">
        <v>2</v>
      </c>
      <c r="F16" s="105" t="s">
        <v>199</v>
      </c>
      <c r="G16" s="105"/>
      <c r="H16" s="105"/>
      <c r="I16" s="105"/>
      <c r="J16" s="105"/>
      <c r="L16" s="105" t="s">
        <v>199</v>
      </c>
      <c r="M16" s="105"/>
      <c r="N16" s="105"/>
      <c r="O16" s="112" t="s">
        <v>187</v>
      </c>
      <c r="P16" s="225"/>
      <c r="Q16" s="117" t="s">
        <v>189</v>
      </c>
      <c r="R16" s="119"/>
      <c r="S16" s="119"/>
    </row>
    <row r="17" spans="1:19" ht="15">
      <c r="A17" s="105">
        <v>13</v>
      </c>
      <c r="B17" s="225"/>
      <c r="C17" s="106" t="s">
        <v>204</v>
      </c>
      <c r="D17" s="105" t="s">
        <v>186</v>
      </c>
      <c r="E17" s="105">
        <v>4</v>
      </c>
      <c r="F17" s="105" t="s">
        <v>205</v>
      </c>
      <c r="G17" s="105"/>
      <c r="H17" s="105"/>
      <c r="I17" s="105"/>
      <c r="J17" s="105"/>
      <c r="K17" s="105"/>
      <c r="L17" s="105"/>
      <c r="M17" s="105" t="s">
        <v>205</v>
      </c>
      <c r="N17" s="105"/>
      <c r="O17" s="112" t="s">
        <v>187</v>
      </c>
      <c r="P17" s="225"/>
      <c r="Q17" s="117" t="s">
        <v>189</v>
      </c>
      <c r="R17" s="119"/>
      <c r="S17" s="119"/>
    </row>
    <row r="18" spans="1:19" ht="15">
      <c r="A18" s="105"/>
      <c r="B18" s="225"/>
      <c r="C18" s="105" t="s">
        <v>206</v>
      </c>
      <c r="D18" s="105" t="s">
        <v>186</v>
      </c>
      <c r="E18" s="105">
        <v>2</v>
      </c>
      <c r="F18" s="105" t="s">
        <v>199</v>
      </c>
      <c r="G18" s="105"/>
      <c r="H18" s="105"/>
      <c r="I18" s="105"/>
      <c r="J18" s="105" t="s">
        <v>199</v>
      </c>
      <c r="K18" s="105"/>
      <c r="L18" s="105"/>
      <c r="M18" s="105"/>
      <c r="N18" s="105"/>
      <c r="O18" s="112" t="s">
        <v>187</v>
      </c>
      <c r="P18" s="225"/>
      <c r="Q18" s="117"/>
      <c r="R18" s="119"/>
      <c r="S18" s="119"/>
    </row>
    <row r="19" spans="1:19" s="101" customFormat="1" ht="29.25" customHeight="1">
      <c r="A19" s="105">
        <v>14</v>
      </c>
      <c r="B19" s="225"/>
      <c r="C19" s="106" t="s">
        <v>207</v>
      </c>
      <c r="D19" s="105" t="s">
        <v>186</v>
      </c>
      <c r="E19" s="105">
        <v>2</v>
      </c>
      <c r="F19" s="105" t="s">
        <v>199</v>
      </c>
      <c r="G19" s="105"/>
      <c r="H19" s="105" t="s">
        <v>208</v>
      </c>
      <c r="I19" s="105"/>
      <c r="J19" s="105"/>
      <c r="K19" s="105"/>
      <c r="L19" s="105"/>
      <c r="M19" s="105" t="s">
        <v>199</v>
      </c>
      <c r="N19" s="105"/>
      <c r="O19" s="112" t="s">
        <v>187</v>
      </c>
      <c r="P19" s="225"/>
      <c r="Q19" s="117" t="s">
        <v>189</v>
      </c>
      <c r="R19" s="118"/>
      <c r="S19" s="118"/>
    </row>
    <row r="20" spans="1:19" ht="15">
      <c r="A20" s="105">
        <v>15</v>
      </c>
      <c r="B20" s="225"/>
      <c r="C20" s="105" t="s">
        <v>209</v>
      </c>
      <c r="D20" s="105" t="s">
        <v>186</v>
      </c>
      <c r="E20" s="105">
        <v>2</v>
      </c>
      <c r="F20" s="105" t="s">
        <v>199</v>
      </c>
      <c r="G20" s="105"/>
      <c r="H20" s="105"/>
      <c r="I20" s="105"/>
      <c r="J20" s="105"/>
      <c r="K20" s="105"/>
      <c r="L20" s="105"/>
      <c r="M20" s="105"/>
      <c r="N20" s="105" t="s">
        <v>199</v>
      </c>
      <c r="O20" s="112" t="s">
        <v>187</v>
      </c>
      <c r="P20" s="225"/>
      <c r="Q20" s="117" t="s">
        <v>189</v>
      </c>
      <c r="R20" s="119"/>
      <c r="S20" s="119"/>
    </row>
    <row r="21" spans="1:19" ht="15">
      <c r="A21" s="105">
        <v>16</v>
      </c>
      <c r="B21" s="225"/>
      <c r="C21" s="105" t="s">
        <v>210</v>
      </c>
      <c r="D21" s="105" t="s">
        <v>186</v>
      </c>
      <c r="E21" s="105">
        <v>14</v>
      </c>
      <c r="F21" s="105" t="s">
        <v>211</v>
      </c>
      <c r="G21" s="105"/>
      <c r="H21" s="105"/>
      <c r="I21" s="105"/>
      <c r="J21" s="105"/>
      <c r="K21" s="105"/>
      <c r="L21" s="105"/>
      <c r="M21" s="105"/>
      <c r="N21" s="105" t="s">
        <v>211</v>
      </c>
      <c r="O21" s="112" t="s">
        <v>187</v>
      </c>
      <c r="P21" s="225"/>
      <c r="Q21" s="117" t="s">
        <v>189</v>
      </c>
      <c r="R21" s="119"/>
      <c r="S21" s="119"/>
    </row>
    <row r="22" spans="1:19" ht="23.25" customHeight="1">
      <c r="A22" s="105">
        <v>17</v>
      </c>
      <c r="B22" s="225"/>
      <c r="C22" s="108" t="s">
        <v>191</v>
      </c>
      <c r="D22" s="96">
        <f>SUM(D13:D21)</f>
        <v>0</v>
      </c>
      <c r="E22" s="96">
        <f>SUM(E13:E21)</f>
        <v>31</v>
      </c>
      <c r="F22" s="97" t="s">
        <v>212</v>
      </c>
      <c r="G22" s="96" t="s">
        <v>199</v>
      </c>
      <c r="H22" s="96">
        <v>0</v>
      </c>
      <c r="I22" s="97">
        <v>0</v>
      </c>
      <c r="J22" s="97" t="s">
        <v>213</v>
      </c>
      <c r="K22" s="97">
        <v>0</v>
      </c>
      <c r="L22" s="105" t="s">
        <v>199</v>
      </c>
      <c r="M22" s="97" t="s">
        <v>214</v>
      </c>
      <c r="N22" s="97" t="s">
        <v>215</v>
      </c>
      <c r="O22" s="113"/>
      <c r="P22" s="225"/>
      <c r="Q22" s="114"/>
      <c r="R22" s="119"/>
      <c r="S22" s="119"/>
    </row>
    <row r="23" spans="1:19" ht="15">
      <c r="A23" s="105">
        <v>18</v>
      </c>
      <c r="B23" s="225"/>
      <c r="C23" s="105"/>
      <c r="D23" s="105"/>
      <c r="E23" s="110"/>
      <c r="F23" s="105"/>
      <c r="G23" s="105"/>
      <c r="H23" s="105"/>
      <c r="I23" s="105"/>
      <c r="J23" s="105"/>
      <c r="K23" s="105"/>
      <c r="L23" s="105"/>
      <c r="M23" s="105"/>
      <c r="N23" s="105"/>
      <c r="O23" s="112" t="s">
        <v>193</v>
      </c>
      <c r="P23" s="225"/>
      <c r="Q23" s="114"/>
      <c r="R23" s="119"/>
      <c r="S23" s="119"/>
    </row>
    <row r="24" spans="1:19" ht="15">
      <c r="A24" s="105">
        <v>19</v>
      </c>
      <c r="B24" s="225"/>
      <c r="C24" s="105"/>
      <c r="D24" s="105"/>
      <c r="E24" s="110"/>
      <c r="F24" s="105"/>
      <c r="G24" s="105"/>
      <c r="H24" s="105"/>
      <c r="I24" s="105"/>
      <c r="J24" s="105"/>
      <c r="K24" s="105"/>
      <c r="L24" s="105"/>
      <c r="M24" s="105"/>
      <c r="N24" s="105"/>
      <c r="O24" s="112" t="s">
        <v>193</v>
      </c>
      <c r="P24" s="225"/>
      <c r="Q24" s="114"/>
      <c r="R24" s="119"/>
      <c r="S24" s="119"/>
    </row>
    <row r="25" spans="1:19" ht="15">
      <c r="A25" s="105">
        <v>20</v>
      </c>
      <c r="B25" s="225"/>
      <c r="C25" s="105"/>
      <c r="D25" s="105"/>
      <c r="E25" s="110"/>
      <c r="F25" s="105"/>
      <c r="G25" s="105"/>
      <c r="H25" s="105"/>
      <c r="I25" s="105"/>
      <c r="J25" s="105"/>
      <c r="K25" s="105"/>
      <c r="L25" s="105"/>
      <c r="M25" s="105"/>
      <c r="N25" s="105"/>
      <c r="O25" s="112" t="s">
        <v>193</v>
      </c>
      <c r="P25" s="225"/>
      <c r="Q25" s="114"/>
      <c r="R25" s="119"/>
      <c r="S25" s="119"/>
    </row>
    <row r="26" spans="1:19" ht="15">
      <c r="A26" s="105">
        <v>21</v>
      </c>
      <c r="B26" s="225"/>
      <c r="C26" s="108" t="s">
        <v>191</v>
      </c>
      <c r="D26" s="96">
        <v>0</v>
      </c>
      <c r="E26" s="111" t="s">
        <v>216</v>
      </c>
      <c r="F26" s="96">
        <v>0</v>
      </c>
      <c r="G26" s="96">
        <v>0</v>
      </c>
      <c r="H26" s="96">
        <v>0</v>
      </c>
      <c r="I26" s="96">
        <v>0</v>
      </c>
      <c r="J26" s="96">
        <v>0</v>
      </c>
      <c r="K26" s="96">
        <v>0</v>
      </c>
      <c r="L26" s="96">
        <v>0</v>
      </c>
      <c r="M26" s="96">
        <v>0</v>
      </c>
      <c r="N26" s="96">
        <v>0</v>
      </c>
      <c r="O26" s="113"/>
      <c r="P26" s="225"/>
      <c r="Q26" s="114"/>
      <c r="R26" s="119"/>
      <c r="S26" s="119"/>
    </row>
    <row r="27" spans="1:19" ht="52.5" customHeight="1">
      <c r="A27" s="223" t="s">
        <v>217</v>
      </c>
      <c r="B27" s="223"/>
      <c r="C27" s="223"/>
      <c r="D27" s="223"/>
      <c r="E27" s="223"/>
      <c r="F27" s="223"/>
      <c r="G27" s="223"/>
      <c r="H27" s="223"/>
      <c r="I27" s="223"/>
      <c r="J27" s="223"/>
      <c r="K27" s="223"/>
      <c r="L27" s="223"/>
      <c r="M27" s="223"/>
      <c r="N27" s="223"/>
      <c r="O27" s="223"/>
      <c r="P27" s="223"/>
      <c r="Q27" s="223"/>
      <c r="R27" s="121"/>
      <c r="S27" s="121"/>
    </row>
  </sheetData>
  <sheetProtection/>
  <mergeCells count="18">
    <mergeCell ref="A27:Q27"/>
    <mergeCell ref="A2:A4"/>
    <mergeCell ref="B5:B12"/>
    <mergeCell ref="B13:B26"/>
    <mergeCell ref="D2:D4"/>
    <mergeCell ref="E2:E4"/>
    <mergeCell ref="F2:F4"/>
    <mergeCell ref="O2:O4"/>
    <mergeCell ref="P2:P4"/>
    <mergeCell ref="P5:P26"/>
    <mergeCell ref="A1:Q1"/>
    <mergeCell ref="G2:N2"/>
    <mergeCell ref="G3:H3"/>
    <mergeCell ref="I3:J3"/>
    <mergeCell ref="K3:L3"/>
    <mergeCell ref="M3:N3"/>
    <mergeCell ref="Q2:Q4"/>
    <mergeCell ref="B2:C4"/>
  </mergeCells>
  <printOptions horizontalCentered="1"/>
  <pageMargins left="0.55" right="0.28" top="0.98" bottom="0.94" header="0.51" footer="0.28"/>
  <pageSetup fitToHeight="1" fitToWidth="1" horizontalDpi="600" verticalDpi="600" orientation="portrait" paperSize="9" scale="89" r:id="rId1"/>
  <headerFooter alignWithMargins="0">
    <oddFooter>&amp;L— 14 —</oddFooter>
  </headerFooter>
</worksheet>
</file>

<file path=xl/worksheets/sheet3.xml><?xml version="1.0" encoding="utf-8"?>
<worksheet xmlns="http://schemas.openxmlformats.org/spreadsheetml/2006/main" xmlns:r="http://schemas.openxmlformats.org/officeDocument/2006/relationships">
  <dimension ref="A1:O56"/>
  <sheetViews>
    <sheetView zoomScale="85" zoomScaleNormal="85" zoomScalePageLayoutView="0" workbookViewId="0" topLeftCell="A1">
      <selection activeCell="R40" sqref="R40"/>
    </sheetView>
  </sheetViews>
  <sheetFormatPr defaultColWidth="9.00390625" defaultRowHeight="14.25"/>
  <cols>
    <col min="1" max="1" width="5.25390625" style="88" customWidth="1"/>
    <col min="2" max="2" width="8.75390625" style="88" customWidth="1"/>
    <col min="3" max="3" width="26.875" style="88" customWidth="1"/>
    <col min="4" max="5" width="8.75390625" style="88" customWidth="1"/>
    <col min="6" max="6" width="8.75390625" style="89" customWidth="1"/>
    <col min="7" max="8" width="8.75390625" style="88" customWidth="1"/>
    <col min="9" max="9" width="8.75390625" style="89" customWidth="1"/>
    <col min="10" max="11" width="8.75390625" style="88" customWidth="1"/>
    <col min="12" max="12" width="8.75390625" style="89" customWidth="1"/>
    <col min="13" max="15" width="8.75390625" style="88" customWidth="1"/>
    <col min="16" max="16384" width="9.00390625" style="88" customWidth="1"/>
  </cols>
  <sheetData>
    <row r="1" spans="1:12" ht="35.25" customHeight="1">
      <c r="A1" s="227" t="s">
        <v>218</v>
      </c>
      <c r="B1" s="227"/>
      <c r="C1" s="227"/>
      <c r="D1" s="227"/>
      <c r="E1" s="227"/>
      <c r="F1" s="227"/>
      <c r="G1" s="227"/>
      <c r="H1" s="227"/>
      <c r="I1" s="227"/>
      <c r="J1" s="227"/>
      <c r="K1" s="227"/>
      <c r="L1" s="227"/>
    </row>
    <row r="2" spans="1:12" ht="20.25" customHeight="1">
      <c r="A2" s="263" t="s">
        <v>219</v>
      </c>
      <c r="B2" s="264"/>
      <c r="C2" s="265"/>
      <c r="D2" s="228" t="s">
        <v>14</v>
      </c>
      <c r="E2" s="229"/>
      <c r="F2" s="228" t="s">
        <v>15</v>
      </c>
      <c r="G2" s="229"/>
      <c r="H2" s="228" t="s">
        <v>16</v>
      </c>
      <c r="I2" s="229"/>
      <c r="J2" s="228" t="s">
        <v>17</v>
      </c>
      <c r="K2" s="230"/>
      <c r="L2" s="99" t="s">
        <v>220</v>
      </c>
    </row>
    <row r="3" spans="1:12" ht="21" customHeight="1">
      <c r="A3" s="266"/>
      <c r="B3" s="267"/>
      <c r="C3" s="268"/>
      <c r="D3" s="90">
        <v>1</v>
      </c>
      <c r="E3" s="90">
        <v>2</v>
      </c>
      <c r="F3" s="90">
        <v>3</v>
      </c>
      <c r="G3" s="90">
        <v>4</v>
      </c>
      <c r="H3" s="90">
        <v>5</v>
      </c>
      <c r="I3" s="90">
        <v>6</v>
      </c>
      <c r="J3" s="90">
        <v>7</v>
      </c>
      <c r="K3" s="90">
        <v>8</v>
      </c>
      <c r="L3" s="99"/>
    </row>
    <row r="4" spans="1:12" ht="24.75" customHeight="1">
      <c r="A4" s="255" t="s">
        <v>221</v>
      </c>
      <c r="B4" s="231" t="s">
        <v>222</v>
      </c>
      <c r="C4" s="232"/>
      <c r="D4" s="91">
        <v>256</v>
      </c>
      <c r="E4" s="91">
        <v>322</v>
      </c>
      <c r="F4" s="91">
        <v>296</v>
      </c>
      <c r="G4" s="91">
        <v>232</v>
      </c>
      <c r="H4" s="91">
        <v>170</v>
      </c>
      <c r="I4" s="91">
        <v>244</v>
      </c>
      <c r="J4" s="91">
        <v>80</v>
      </c>
      <c r="K4" s="91">
        <v>0</v>
      </c>
      <c r="L4" s="93"/>
    </row>
    <row r="5" spans="1:12" ht="24.75" customHeight="1">
      <c r="A5" s="256"/>
      <c r="B5" s="259" t="s">
        <v>223</v>
      </c>
      <c r="C5" s="92" t="s">
        <v>224</v>
      </c>
      <c r="D5" s="91">
        <v>0</v>
      </c>
      <c r="E5" s="91">
        <v>48</v>
      </c>
      <c r="F5" s="91">
        <v>0</v>
      </c>
      <c r="G5" s="91">
        <v>0</v>
      </c>
      <c r="H5" s="91">
        <v>0</v>
      </c>
      <c r="I5" s="91">
        <v>16</v>
      </c>
      <c r="J5" s="91">
        <v>0</v>
      </c>
      <c r="K5" s="91">
        <v>0</v>
      </c>
      <c r="L5" s="93"/>
    </row>
    <row r="6" spans="1:12" ht="49.5" customHeight="1">
      <c r="A6" s="256"/>
      <c r="B6" s="260"/>
      <c r="C6" s="92" t="s">
        <v>197</v>
      </c>
      <c r="D6" s="93" t="s">
        <v>199</v>
      </c>
      <c r="E6" s="93">
        <v>0</v>
      </c>
      <c r="F6" s="93">
        <v>0</v>
      </c>
      <c r="G6" s="93" t="s">
        <v>213</v>
      </c>
      <c r="H6" s="93">
        <v>0</v>
      </c>
      <c r="I6" s="93">
        <v>0</v>
      </c>
      <c r="J6" s="93" t="s">
        <v>214</v>
      </c>
      <c r="K6" s="93" t="s">
        <v>215</v>
      </c>
      <c r="L6" s="93" t="s">
        <v>212</v>
      </c>
    </row>
    <row r="7" spans="1:12" ht="24.75" customHeight="1">
      <c r="A7" s="256"/>
      <c r="B7" s="231" t="s">
        <v>13</v>
      </c>
      <c r="C7" s="232"/>
      <c r="D7" s="93">
        <v>24</v>
      </c>
      <c r="E7" s="93">
        <v>24</v>
      </c>
      <c r="F7" s="93">
        <v>36</v>
      </c>
      <c r="G7" s="93">
        <v>36</v>
      </c>
      <c r="H7" s="93">
        <v>14</v>
      </c>
      <c r="I7" s="93">
        <v>18</v>
      </c>
      <c r="J7" s="93">
        <v>8</v>
      </c>
      <c r="K7" s="93">
        <v>0</v>
      </c>
      <c r="L7" s="93">
        <v>160</v>
      </c>
    </row>
    <row r="8" spans="1:12" ht="24.75" customHeight="1">
      <c r="A8" s="255" t="s">
        <v>225</v>
      </c>
      <c r="B8" s="231" t="s">
        <v>222</v>
      </c>
      <c r="C8" s="233"/>
      <c r="D8" s="93">
        <v>160</v>
      </c>
      <c r="E8" s="93">
        <v>96</v>
      </c>
      <c r="F8" s="93">
        <v>96</v>
      </c>
      <c r="G8" s="93">
        <v>112</v>
      </c>
      <c r="H8" s="93">
        <v>200</v>
      </c>
      <c r="I8" s="93">
        <v>128</v>
      </c>
      <c r="J8" s="93">
        <v>128</v>
      </c>
      <c r="K8" s="93">
        <v>0</v>
      </c>
      <c r="L8" s="93">
        <f>SUM(D8:K8)</f>
        <v>920</v>
      </c>
    </row>
    <row r="9" spans="1:12" ht="24.75" customHeight="1">
      <c r="A9" s="256"/>
      <c r="B9" s="259" t="s">
        <v>223</v>
      </c>
      <c r="C9" s="92" t="s">
        <v>224</v>
      </c>
      <c r="D9" s="93">
        <v>24</v>
      </c>
      <c r="E9" s="93">
        <v>0</v>
      </c>
      <c r="F9" s="93">
        <v>32</v>
      </c>
      <c r="G9" s="93">
        <v>32</v>
      </c>
      <c r="H9" s="93">
        <v>0</v>
      </c>
      <c r="I9" s="93">
        <v>0</v>
      </c>
      <c r="J9" s="93">
        <v>16</v>
      </c>
      <c r="K9" s="93">
        <v>0</v>
      </c>
      <c r="L9" s="93">
        <v>104</v>
      </c>
    </row>
    <row r="10" spans="1:12" ht="55.5" customHeight="1">
      <c r="A10" s="256"/>
      <c r="B10" s="260"/>
      <c r="C10" s="92" t="s">
        <v>197</v>
      </c>
      <c r="D10" s="93">
        <v>0</v>
      </c>
      <c r="E10" s="93">
        <v>0</v>
      </c>
      <c r="F10" s="93">
        <v>0</v>
      </c>
      <c r="G10" s="93">
        <v>0</v>
      </c>
      <c r="H10" s="93">
        <v>0</v>
      </c>
      <c r="I10" s="93">
        <v>0</v>
      </c>
      <c r="J10" s="93">
        <v>0</v>
      </c>
      <c r="K10" s="93">
        <v>0</v>
      </c>
      <c r="L10" s="93">
        <v>0</v>
      </c>
    </row>
    <row r="11" spans="1:12" ht="40.5" customHeight="1">
      <c r="A11" s="256"/>
      <c r="B11" s="234" t="s">
        <v>81</v>
      </c>
      <c r="C11" s="235"/>
      <c r="D11" s="231" t="s">
        <v>226</v>
      </c>
      <c r="E11" s="236"/>
      <c r="F11" s="236"/>
      <c r="G11" s="236"/>
      <c r="H11" s="236"/>
      <c r="I11" s="236"/>
      <c r="J11" s="236"/>
      <c r="K11" s="236"/>
      <c r="L11" s="237"/>
    </row>
    <row r="12" spans="1:12" ht="85.5" customHeight="1">
      <c r="A12" s="238" t="s">
        <v>227</v>
      </c>
      <c r="B12" s="239"/>
      <c r="C12" s="240"/>
      <c r="D12" s="240"/>
      <c r="E12" s="240"/>
      <c r="F12" s="240"/>
      <c r="G12" s="240"/>
      <c r="H12" s="240"/>
      <c r="I12" s="240"/>
      <c r="J12" s="240"/>
      <c r="K12" s="240"/>
      <c r="L12" s="240"/>
    </row>
    <row r="45" spans="1:15" ht="35.25" customHeight="1">
      <c r="A45" s="241" t="s">
        <v>218</v>
      </c>
      <c r="B45" s="241"/>
      <c r="C45" s="241"/>
      <c r="D45" s="241"/>
      <c r="E45" s="241"/>
      <c r="F45" s="241"/>
      <c r="G45" s="241"/>
      <c r="H45" s="241"/>
      <c r="I45" s="241"/>
      <c r="J45" s="241"/>
      <c r="K45" s="241"/>
      <c r="L45" s="241"/>
      <c r="M45" s="241"/>
      <c r="N45" s="241"/>
      <c r="O45" s="241"/>
    </row>
    <row r="46" spans="1:15" ht="20.25" customHeight="1">
      <c r="A46" s="269" t="s">
        <v>219</v>
      </c>
      <c r="B46" s="270"/>
      <c r="C46" s="271"/>
      <c r="D46" s="242" t="s">
        <v>14</v>
      </c>
      <c r="E46" s="243"/>
      <c r="F46" s="244"/>
      <c r="G46" s="242" t="s">
        <v>15</v>
      </c>
      <c r="H46" s="243"/>
      <c r="I46" s="244"/>
      <c r="J46" s="242" t="s">
        <v>16</v>
      </c>
      <c r="K46" s="243"/>
      <c r="L46" s="244"/>
      <c r="M46" s="242" t="s">
        <v>17</v>
      </c>
      <c r="N46" s="244"/>
      <c r="O46" s="100" t="s">
        <v>220</v>
      </c>
    </row>
    <row r="47" spans="1:15" ht="21" customHeight="1">
      <c r="A47" s="272"/>
      <c r="B47" s="273"/>
      <c r="C47" s="274"/>
      <c r="D47" s="78">
        <v>1</v>
      </c>
      <c r="E47" s="78">
        <v>2</v>
      </c>
      <c r="F47" s="78" t="s">
        <v>228</v>
      </c>
      <c r="G47" s="78">
        <v>3</v>
      </c>
      <c r="H47" s="78">
        <v>4</v>
      </c>
      <c r="I47" s="78" t="s">
        <v>229</v>
      </c>
      <c r="J47" s="78">
        <v>5</v>
      </c>
      <c r="K47" s="78">
        <v>6</v>
      </c>
      <c r="L47" s="78" t="s">
        <v>230</v>
      </c>
      <c r="M47" s="78">
        <v>7</v>
      </c>
      <c r="N47" s="78">
        <v>8</v>
      </c>
      <c r="O47" s="100"/>
    </row>
    <row r="48" spans="1:15" ht="24.75" customHeight="1">
      <c r="A48" s="257" t="s">
        <v>221</v>
      </c>
      <c r="B48" s="245" t="s">
        <v>222</v>
      </c>
      <c r="C48" s="246"/>
      <c r="D48" s="94">
        <f>'附表1'!K27+'附表1'!K47+'附表1'!K60+'附表1'!K75</f>
        <v>256</v>
      </c>
      <c r="E48" s="94">
        <f>'附表1'!L27+'附表1'!L47+'附表1'!L60+'附表1'!L75</f>
        <v>322</v>
      </c>
      <c r="F48" s="94" t="e">
        <f>附表1!#REF!+附表1!#REF!+附表1!#REF!+附表1!#REF!</f>
        <v>#REF!</v>
      </c>
      <c r="G48" s="94">
        <f>'附表1'!M27+'附表1'!M47+'附表1'!M60+'附表1'!M75</f>
        <v>296</v>
      </c>
      <c r="H48" s="94">
        <f>'附表1'!N27+'附表1'!N47+'附表1'!N60+'附表1'!N75</f>
        <v>232</v>
      </c>
      <c r="I48" s="94" t="e">
        <f>附表1!#REF!+附表1!#REF!+附表1!#REF!+附表1!#REF!</f>
        <v>#REF!</v>
      </c>
      <c r="J48" s="94">
        <f>'附表1'!O27+'附表1'!O47+'附表1'!O60+'附表1'!O75</f>
        <v>170</v>
      </c>
      <c r="K48" s="94">
        <f>'附表1'!P27+'附表1'!P47+'附表1'!P60+'附表1'!P75</f>
        <v>244</v>
      </c>
      <c r="L48" s="94" t="e">
        <f>附表1!#REF!+附表1!#REF!+附表1!#REF!+附表1!#REF!</f>
        <v>#REF!</v>
      </c>
      <c r="M48" s="94">
        <f>'附表1'!Q27+'附表1'!Q47+'附表1'!Q60+'附表1'!Q75</f>
        <v>80</v>
      </c>
      <c r="N48" s="94">
        <f>'附表1'!R27+'附表1'!R47+'附表1'!R60+'附表1'!R75</f>
        <v>0</v>
      </c>
      <c r="O48" s="98" t="e">
        <f aca="true" t="shared" si="0" ref="O48:O54">SUM(D48:N48)</f>
        <v>#REF!</v>
      </c>
    </row>
    <row r="49" spans="1:15" ht="24.75" customHeight="1">
      <c r="A49" s="258"/>
      <c r="B49" s="261" t="s">
        <v>223</v>
      </c>
      <c r="C49" s="95" t="s">
        <v>224</v>
      </c>
      <c r="D49" s="94">
        <f>'附表2'!G7</f>
        <v>0</v>
      </c>
      <c r="E49" s="94">
        <f>'附表2'!H7</f>
        <v>48</v>
      </c>
      <c r="F49" s="94" t="e">
        <f>附表2!#REF!</f>
        <v>#REF!</v>
      </c>
      <c r="G49" s="94">
        <f>'附表2'!I7</f>
        <v>0</v>
      </c>
      <c r="H49" s="94">
        <f>'附表2'!J7</f>
        <v>0</v>
      </c>
      <c r="I49" s="94" t="e">
        <f>附表2!#REF!</f>
        <v>#REF!</v>
      </c>
      <c r="J49" s="94">
        <f>'附表2'!K7</f>
        <v>0</v>
      </c>
      <c r="K49" s="94">
        <f>'附表2'!L7</f>
        <v>16</v>
      </c>
      <c r="L49" s="94" t="e">
        <f>附表2!#REF!</f>
        <v>#REF!</v>
      </c>
      <c r="M49" s="94">
        <f>'附表2'!M7</f>
        <v>0</v>
      </c>
      <c r="N49" s="94">
        <f>'附表2'!N7</f>
        <v>0</v>
      </c>
      <c r="O49" s="98" t="e">
        <f t="shared" si="0"/>
        <v>#REF!</v>
      </c>
    </row>
    <row r="50" spans="1:15" ht="33" customHeight="1">
      <c r="A50" s="258"/>
      <c r="B50" s="262"/>
      <c r="C50" s="95" t="s">
        <v>197</v>
      </c>
      <c r="D50" s="96" t="s">
        <v>199</v>
      </c>
      <c r="E50" s="96">
        <v>0</v>
      </c>
      <c r="F50" s="96">
        <v>0</v>
      </c>
      <c r="G50" s="97">
        <v>0</v>
      </c>
      <c r="H50" s="97" t="s">
        <v>199</v>
      </c>
      <c r="I50" s="96" t="s">
        <v>231</v>
      </c>
      <c r="J50" s="97">
        <v>0</v>
      </c>
      <c r="K50" s="96">
        <v>0</v>
      </c>
      <c r="L50" s="96">
        <v>0</v>
      </c>
      <c r="M50" s="97" t="s">
        <v>214</v>
      </c>
      <c r="N50" s="97" t="s">
        <v>215</v>
      </c>
      <c r="O50" s="98" t="s">
        <v>212</v>
      </c>
    </row>
    <row r="51" spans="1:15" ht="24.75" customHeight="1">
      <c r="A51" s="258"/>
      <c r="B51" s="245" t="s">
        <v>13</v>
      </c>
      <c r="C51" s="246"/>
      <c r="D51" s="98">
        <v>24</v>
      </c>
      <c r="E51" s="98">
        <v>24</v>
      </c>
      <c r="F51" s="98">
        <v>0</v>
      </c>
      <c r="G51" s="98">
        <v>36</v>
      </c>
      <c r="H51" s="98">
        <v>36</v>
      </c>
      <c r="I51" s="98">
        <v>0</v>
      </c>
      <c r="J51" s="98">
        <v>14</v>
      </c>
      <c r="K51" s="98">
        <v>18</v>
      </c>
      <c r="L51" s="98">
        <v>0</v>
      </c>
      <c r="M51" s="98">
        <v>8</v>
      </c>
      <c r="N51" s="98">
        <v>0</v>
      </c>
      <c r="O51" s="98">
        <f t="shared" si="0"/>
        <v>160</v>
      </c>
    </row>
    <row r="52" spans="1:15" ht="24.75" customHeight="1">
      <c r="A52" s="257" t="s">
        <v>225</v>
      </c>
      <c r="B52" s="245" t="s">
        <v>222</v>
      </c>
      <c r="C52" s="247"/>
      <c r="D52" s="98">
        <f>'附表1'!K34+'附表1'!K54+'附表1'!K72+'附表1'!K77+'附表1'!K35+'附表1'!K36</f>
        <v>160</v>
      </c>
      <c r="E52" s="98">
        <f>'附表1'!L34+'附表1'!L54+'附表1'!L72+'附表1'!L77+'附表1'!L35+'附表1'!L36</f>
        <v>96</v>
      </c>
      <c r="F52" s="98" t="e">
        <f>附表1!#REF!+附表1!#REF!+附表1!#REF!+附表1!#REF!+附表1!#REF!+附表1!#REF!</f>
        <v>#REF!</v>
      </c>
      <c r="G52" s="98">
        <f>'附表1'!M34+'附表1'!M54+'附表1'!M72+'附表1'!M77+'附表1'!M35+'附表1'!M36</f>
        <v>96</v>
      </c>
      <c r="H52" s="98">
        <f>'附表1'!N34+'附表1'!N54+'附表1'!N72+'附表1'!N77+'附表1'!N35+'附表1'!N36</f>
        <v>112</v>
      </c>
      <c r="I52" s="98" t="e">
        <f>附表1!#REF!+附表1!#REF!+附表1!#REF!+附表1!#REF!+附表1!#REF!+附表1!#REF!</f>
        <v>#REF!</v>
      </c>
      <c r="J52" s="98">
        <f>'附表1'!O34+'附表1'!O54+'附表1'!O72+'附表1'!O77+'附表1'!O35+'附表1'!O36</f>
        <v>200</v>
      </c>
      <c r="K52" s="98">
        <f>'附表1'!P34+'附表1'!P54+'附表1'!P72+'附表1'!P77+'附表1'!P35+'附表1'!P36</f>
        <v>128</v>
      </c>
      <c r="L52" s="98" t="e">
        <f>附表1!#REF!+附表1!#REF!+附表1!#REF!+附表1!#REF!+附表1!#REF!+附表1!#REF!</f>
        <v>#REF!</v>
      </c>
      <c r="M52" s="98">
        <f>'附表1'!Q34+'附表1'!Q54+'附表1'!Q72+'附表1'!Q77+'附表1'!Q35+'附表1'!Q36</f>
        <v>128</v>
      </c>
      <c r="N52" s="98">
        <f>'附表1'!R34+'附表1'!R54+'附表1'!R72+'附表1'!R77+'附表1'!R35+'附表1'!R36</f>
        <v>0</v>
      </c>
      <c r="O52" s="98" t="e">
        <f t="shared" si="0"/>
        <v>#REF!</v>
      </c>
    </row>
    <row r="53" spans="1:15" ht="24.75" customHeight="1">
      <c r="A53" s="258"/>
      <c r="B53" s="261" t="s">
        <v>223</v>
      </c>
      <c r="C53" s="95" t="s">
        <v>224</v>
      </c>
      <c r="D53" s="98">
        <v>24</v>
      </c>
      <c r="E53" s="98">
        <v>0</v>
      </c>
      <c r="F53" s="98">
        <v>0</v>
      </c>
      <c r="G53" s="98">
        <v>32</v>
      </c>
      <c r="H53" s="98">
        <v>32</v>
      </c>
      <c r="I53" s="98">
        <v>0</v>
      </c>
      <c r="J53" s="98">
        <v>0</v>
      </c>
      <c r="K53" s="98">
        <v>0</v>
      </c>
      <c r="L53" s="98">
        <v>0</v>
      </c>
      <c r="M53" s="98">
        <v>16</v>
      </c>
      <c r="N53" s="98">
        <v>0</v>
      </c>
      <c r="O53" s="98">
        <f t="shared" si="0"/>
        <v>104</v>
      </c>
    </row>
    <row r="54" spans="1:15" ht="33" customHeight="1">
      <c r="A54" s="258"/>
      <c r="B54" s="262"/>
      <c r="C54" s="95" t="s">
        <v>197</v>
      </c>
      <c r="D54" s="98">
        <v>0</v>
      </c>
      <c r="E54" s="98">
        <v>0</v>
      </c>
      <c r="F54" s="98">
        <v>0</v>
      </c>
      <c r="G54" s="98">
        <v>0</v>
      </c>
      <c r="H54" s="98">
        <v>0</v>
      </c>
      <c r="I54" s="98">
        <v>0</v>
      </c>
      <c r="J54" s="98">
        <v>0</v>
      </c>
      <c r="K54" s="98">
        <v>0</v>
      </c>
      <c r="L54" s="98">
        <v>0</v>
      </c>
      <c r="M54" s="98">
        <v>0</v>
      </c>
      <c r="N54" s="98">
        <v>0</v>
      </c>
      <c r="O54" s="98">
        <f t="shared" si="0"/>
        <v>0</v>
      </c>
    </row>
    <row r="55" spans="1:15" ht="31.5" customHeight="1">
      <c r="A55" s="258"/>
      <c r="B55" s="248" t="s">
        <v>81</v>
      </c>
      <c r="C55" s="249"/>
      <c r="D55" s="245" t="s">
        <v>226</v>
      </c>
      <c r="E55" s="250"/>
      <c r="F55" s="250"/>
      <c r="G55" s="250"/>
      <c r="H55" s="250"/>
      <c r="I55" s="250"/>
      <c r="J55" s="250"/>
      <c r="K55" s="250"/>
      <c r="L55" s="250"/>
      <c r="M55" s="250"/>
      <c r="N55" s="250"/>
      <c r="O55" s="251"/>
    </row>
    <row r="56" spans="1:15" ht="75" customHeight="1">
      <c r="A56" s="252" t="s">
        <v>232</v>
      </c>
      <c r="B56" s="253"/>
      <c r="C56" s="254"/>
      <c r="D56" s="254"/>
      <c r="E56" s="254"/>
      <c r="F56" s="254"/>
      <c r="G56" s="254"/>
      <c r="H56" s="254"/>
      <c r="I56" s="254"/>
      <c r="J56" s="254"/>
      <c r="K56" s="254"/>
      <c r="L56" s="254"/>
      <c r="M56" s="254"/>
      <c r="N56" s="254"/>
      <c r="O56" s="254"/>
    </row>
  </sheetData>
  <sheetProtection/>
  <mergeCells count="32">
    <mergeCell ref="B53:B54"/>
    <mergeCell ref="A2:C3"/>
    <mergeCell ref="A46:C47"/>
    <mergeCell ref="B52:C52"/>
    <mergeCell ref="B55:C55"/>
    <mergeCell ref="D55:O55"/>
    <mergeCell ref="A56:O56"/>
    <mergeCell ref="A4:A7"/>
    <mergeCell ref="A8:A11"/>
    <mergeCell ref="A48:A51"/>
    <mergeCell ref="A52:A55"/>
    <mergeCell ref="B5:B6"/>
    <mergeCell ref="B9:B10"/>
    <mergeCell ref="D46:F46"/>
    <mergeCell ref="G46:I46"/>
    <mergeCell ref="J46:L46"/>
    <mergeCell ref="M46:N46"/>
    <mergeCell ref="B48:C48"/>
    <mergeCell ref="B51:C51"/>
    <mergeCell ref="B49:B50"/>
    <mergeCell ref="B7:C7"/>
    <mergeCell ref="B8:C8"/>
    <mergeCell ref="B11:C11"/>
    <mergeCell ref="D11:L11"/>
    <mergeCell ref="A12:L12"/>
    <mergeCell ref="A45:O45"/>
    <mergeCell ref="A1:L1"/>
    <mergeCell ref="D2:E2"/>
    <mergeCell ref="F2:G2"/>
    <mergeCell ref="H2:I2"/>
    <mergeCell ref="J2:K2"/>
    <mergeCell ref="B4:C4"/>
  </mergeCells>
  <printOptions horizontalCentered="1"/>
  <pageMargins left="0.16" right="0.16" top="1.1" bottom="0.94" header="0.51" footer="0.28"/>
  <pageSetup horizontalDpi="600" verticalDpi="600" orientation="portrait" paperSize="9" scale="75"/>
  <drawing r:id="rId1"/>
</worksheet>
</file>

<file path=xl/worksheets/sheet4.xml><?xml version="1.0" encoding="utf-8"?>
<worksheet xmlns="http://schemas.openxmlformats.org/spreadsheetml/2006/main" xmlns:r="http://schemas.openxmlformats.org/officeDocument/2006/relationships">
  <sheetPr>
    <pageSetUpPr fitToPage="1"/>
  </sheetPr>
  <dimension ref="A1:H23"/>
  <sheetViews>
    <sheetView zoomScale="85" zoomScaleNormal="85" zoomScalePageLayoutView="0" workbookViewId="0" topLeftCell="A1">
      <selection activeCell="I23" sqref="I23"/>
    </sheetView>
  </sheetViews>
  <sheetFormatPr defaultColWidth="9.00390625" defaultRowHeight="14.25"/>
  <cols>
    <col min="1" max="1" width="16.75390625" style="77" customWidth="1"/>
    <col min="2" max="2" width="22.625" style="77" customWidth="1"/>
    <col min="3" max="3" width="13.125" style="77" customWidth="1"/>
    <col min="4" max="7" width="8.75390625" style="77" customWidth="1"/>
    <col min="8" max="16384" width="9.00390625" style="77" customWidth="1"/>
  </cols>
  <sheetData>
    <row r="1" spans="1:7" ht="27.75" customHeight="1">
      <c r="A1" s="241" t="s">
        <v>233</v>
      </c>
      <c r="B1" s="241"/>
      <c r="C1" s="241"/>
      <c r="D1" s="241"/>
      <c r="E1" s="241"/>
      <c r="F1" s="241"/>
      <c r="G1" s="241"/>
    </row>
    <row r="2" spans="1:8" ht="33" customHeight="1">
      <c r="A2" s="242" t="s">
        <v>234</v>
      </c>
      <c r="B2" s="243"/>
      <c r="C2" s="244"/>
      <c r="D2" s="78" t="s">
        <v>235</v>
      </c>
      <c r="E2" s="78" t="s">
        <v>236</v>
      </c>
      <c r="F2" s="78" t="s">
        <v>237</v>
      </c>
      <c r="G2" s="78" t="s">
        <v>238</v>
      </c>
      <c r="H2" s="79"/>
    </row>
    <row r="3" spans="1:8" ht="24" customHeight="1">
      <c r="A3" s="261" t="s">
        <v>18</v>
      </c>
      <c r="B3" s="261" t="s">
        <v>19</v>
      </c>
      <c r="C3" s="80" t="s">
        <v>239</v>
      </c>
      <c r="D3" s="80">
        <f>'附表1'!F27</f>
        <v>868</v>
      </c>
      <c r="E3" s="81">
        <f>(D3/D18)*100</f>
        <v>46.170212765957444</v>
      </c>
      <c r="F3" s="80">
        <f>'附表1'!E27</f>
        <v>49</v>
      </c>
      <c r="G3" s="81">
        <f>(F3/F20)*100</f>
        <v>30.434782608695656</v>
      </c>
      <c r="H3" s="79"/>
    </row>
    <row r="4" spans="1:8" ht="24" customHeight="1">
      <c r="A4" s="284"/>
      <c r="B4" s="284"/>
      <c r="C4" s="80" t="s">
        <v>240</v>
      </c>
      <c r="D4" s="80">
        <f>F4*16</f>
        <v>96</v>
      </c>
      <c r="E4" s="81">
        <f>(D4/D18)*100</f>
        <v>5.106382978723404</v>
      </c>
      <c r="F4" s="80">
        <v>6</v>
      </c>
      <c r="G4" s="81">
        <f>(F4/F20)*100</f>
        <v>3.7267080745341614</v>
      </c>
      <c r="H4" s="79"/>
    </row>
    <row r="5" spans="1:8" ht="24" customHeight="1">
      <c r="A5" s="284"/>
      <c r="B5" s="285"/>
      <c r="C5" s="82" t="s">
        <v>191</v>
      </c>
      <c r="D5" s="83">
        <f>SUM(D3:D4)</f>
        <v>964</v>
      </c>
      <c r="E5" s="81">
        <f>(D5/D18)*100</f>
        <v>51.276595744680854</v>
      </c>
      <c r="F5" s="83">
        <f>SUM(F3:F4)</f>
        <v>55</v>
      </c>
      <c r="G5" s="81">
        <f>(F5/F20)*100</f>
        <v>34.161490683229815</v>
      </c>
      <c r="H5" s="79"/>
    </row>
    <row r="6" spans="1:8" ht="24" customHeight="1">
      <c r="A6" s="284"/>
      <c r="B6" s="261" t="s">
        <v>81</v>
      </c>
      <c r="C6" s="84" t="s">
        <v>240</v>
      </c>
      <c r="D6" s="85">
        <v>160</v>
      </c>
      <c r="E6" s="81">
        <f>(D6/D18)*100</f>
        <v>8.51063829787234</v>
      </c>
      <c r="F6" s="85">
        <v>10</v>
      </c>
      <c r="G6" s="81">
        <f>(F6/F20)*100</f>
        <v>6.211180124223603</v>
      </c>
      <c r="H6" s="79"/>
    </row>
    <row r="7" spans="1:8" ht="24" customHeight="1">
      <c r="A7" s="284"/>
      <c r="B7" s="285"/>
      <c r="C7" s="82" t="s">
        <v>191</v>
      </c>
      <c r="D7" s="86">
        <v>160</v>
      </c>
      <c r="E7" s="81">
        <f>(D7/D18)*100</f>
        <v>8.51063829787234</v>
      </c>
      <c r="F7" s="86">
        <v>10</v>
      </c>
      <c r="G7" s="81">
        <f>(F7/F20)*100</f>
        <v>6.211180124223603</v>
      </c>
      <c r="H7" s="79"/>
    </row>
    <row r="8" spans="1:8" ht="24" customHeight="1">
      <c r="A8" s="257" t="s">
        <v>89</v>
      </c>
      <c r="B8" s="261" t="s">
        <v>90</v>
      </c>
      <c r="C8" s="80" t="s">
        <v>239</v>
      </c>
      <c r="D8" s="80">
        <f>'附表1'!F47</f>
        <v>488</v>
      </c>
      <c r="E8" s="81">
        <f>(D8/D18)*100</f>
        <v>25.957446808510635</v>
      </c>
      <c r="F8" s="80">
        <f>'附表1'!E47</f>
        <v>27.5</v>
      </c>
      <c r="G8" s="81">
        <f>(F8/F20)*100</f>
        <v>17.080745341614907</v>
      </c>
      <c r="H8" s="79"/>
    </row>
    <row r="9" spans="1:8" ht="24" customHeight="1">
      <c r="A9" s="257"/>
      <c r="B9" s="284"/>
      <c r="C9" s="80" t="s">
        <v>240</v>
      </c>
      <c r="D9" s="80">
        <f>F9*16</f>
        <v>96</v>
      </c>
      <c r="E9" s="81">
        <f>(D9/D18)*100</f>
        <v>5.106382978723404</v>
      </c>
      <c r="F9" s="80">
        <v>6</v>
      </c>
      <c r="G9" s="81">
        <f>(F9/F20)*100</f>
        <v>3.7267080745341614</v>
      </c>
      <c r="H9" s="79"/>
    </row>
    <row r="10" spans="1:8" ht="24" customHeight="1">
      <c r="A10" s="257"/>
      <c r="B10" s="285"/>
      <c r="C10" s="82" t="s">
        <v>191</v>
      </c>
      <c r="D10" s="83">
        <f>SUM(D8:D9)</f>
        <v>584</v>
      </c>
      <c r="E10" s="81">
        <f>(D10/D18)*100</f>
        <v>31.06382978723404</v>
      </c>
      <c r="F10" s="83">
        <f>SUM(F8:F9)</f>
        <v>33.5</v>
      </c>
      <c r="G10" s="81">
        <f>(F10/F20)*100</f>
        <v>20.80745341614907</v>
      </c>
      <c r="H10" s="79"/>
    </row>
    <row r="11" spans="1:8" ht="24" customHeight="1">
      <c r="A11" s="257"/>
      <c r="B11" s="261" t="s">
        <v>124</v>
      </c>
      <c r="C11" s="80" t="s">
        <v>239</v>
      </c>
      <c r="D11" s="80">
        <f>'附表1'!F60</f>
        <v>214</v>
      </c>
      <c r="E11" s="81">
        <f>(D11/D18)*100</f>
        <v>11.382978723404255</v>
      </c>
      <c r="F11" s="80">
        <f>'附表1'!E60</f>
        <v>13</v>
      </c>
      <c r="G11" s="81">
        <f>(F11/F20)*100</f>
        <v>8.074534161490684</v>
      </c>
      <c r="H11" s="79"/>
    </row>
    <row r="12" spans="1:8" ht="24" customHeight="1">
      <c r="A12" s="257"/>
      <c r="B12" s="284"/>
      <c r="C12" s="80" t="s">
        <v>240</v>
      </c>
      <c r="D12" s="80">
        <f>F12*16</f>
        <v>152</v>
      </c>
      <c r="E12" s="81">
        <f>(D12/D18)*100</f>
        <v>8.085106382978724</v>
      </c>
      <c r="F12" s="80">
        <v>9.5</v>
      </c>
      <c r="G12" s="81">
        <f>(F12/F20)*100</f>
        <v>5.900621118012422</v>
      </c>
      <c r="H12" s="79"/>
    </row>
    <row r="13" spans="1:8" ht="24" customHeight="1">
      <c r="A13" s="257"/>
      <c r="B13" s="285"/>
      <c r="C13" s="82" t="s">
        <v>191</v>
      </c>
      <c r="D13" s="83">
        <f>SUM(D14:D15)</f>
        <v>86</v>
      </c>
      <c r="E13" s="81">
        <f>(D13/D18)*100</f>
        <v>4.574468085106383</v>
      </c>
      <c r="F13" s="83">
        <f>SUM(F11:F12)</f>
        <v>22.5</v>
      </c>
      <c r="G13" s="81">
        <f>(F13/F20)*100</f>
        <v>13.975155279503104</v>
      </c>
      <c r="H13" s="79"/>
    </row>
    <row r="14" spans="1:8" ht="24" customHeight="1">
      <c r="A14" s="261" t="s">
        <v>160</v>
      </c>
      <c r="B14" s="261" t="s">
        <v>161</v>
      </c>
      <c r="C14" s="80" t="s">
        <v>239</v>
      </c>
      <c r="D14" s="80">
        <f>'附表1'!F75</f>
        <v>78</v>
      </c>
      <c r="E14" s="81">
        <f>(D14/D18)*100</f>
        <v>4.148936170212766</v>
      </c>
      <c r="F14" s="80">
        <f>'附表1'!E75</f>
        <v>4.5</v>
      </c>
      <c r="G14" s="81">
        <f>(F14/F20)*100</f>
        <v>2.7950310559006213</v>
      </c>
      <c r="H14" s="79"/>
    </row>
    <row r="15" spans="1:8" ht="24" customHeight="1">
      <c r="A15" s="284"/>
      <c r="B15" s="284"/>
      <c r="C15" s="80" t="s">
        <v>240</v>
      </c>
      <c r="D15" s="80">
        <f>F15*16</f>
        <v>8</v>
      </c>
      <c r="E15" s="81">
        <f>(D15/D18)*100</f>
        <v>0.425531914893617</v>
      </c>
      <c r="F15" s="80">
        <v>0.5</v>
      </c>
      <c r="G15" s="81">
        <f>(F15/F20)*100</f>
        <v>0.3105590062111801</v>
      </c>
      <c r="H15" s="79"/>
    </row>
    <row r="16" spans="1:8" ht="24" customHeight="1">
      <c r="A16" s="284"/>
      <c r="B16" s="285"/>
      <c r="C16" s="82" t="s">
        <v>191</v>
      </c>
      <c r="D16" s="83">
        <f>SUM(D14:D15)</f>
        <v>86</v>
      </c>
      <c r="E16" s="81">
        <f>(D16/D18)*100</f>
        <v>4.574468085106383</v>
      </c>
      <c r="F16" s="83">
        <f>SUM(F14:F15)</f>
        <v>5</v>
      </c>
      <c r="G16" s="81">
        <f>(F16/F20)*100</f>
        <v>3.1055900621118013</v>
      </c>
      <c r="H16" s="79"/>
    </row>
    <row r="17" spans="1:8" ht="24" customHeight="1">
      <c r="A17" s="285"/>
      <c r="B17" s="245" t="s">
        <v>171</v>
      </c>
      <c r="C17" s="275"/>
      <c r="D17" s="275"/>
      <c r="E17" s="246"/>
      <c r="F17" s="245">
        <v>10</v>
      </c>
      <c r="G17" s="246"/>
      <c r="H17" s="79"/>
    </row>
    <row r="18" spans="1:8" ht="26.25" customHeight="1">
      <c r="A18" s="276" t="s">
        <v>241</v>
      </c>
      <c r="B18" s="276"/>
      <c r="C18" s="83" t="s">
        <v>220</v>
      </c>
      <c r="D18" s="83">
        <f>D5+D7+D10+D13+D16</f>
        <v>1880</v>
      </c>
      <c r="E18" s="83">
        <f>E5+E7+E10+E13+E16</f>
        <v>100.00000000000001</v>
      </c>
      <c r="F18" s="83">
        <f>F5+F7+F10+F13+F16</f>
        <v>126</v>
      </c>
      <c r="G18" s="83">
        <f>F18/F20*100</f>
        <v>78.26086956521739</v>
      </c>
      <c r="H18" s="79"/>
    </row>
    <row r="19" spans="1:8" ht="24" customHeight="1">
      <c r="A19" s="277" t="s">
        <v>242</v>
      </c>
      <c r="B19" s="278"/>
      <c r="C19" s="278"/>
      <c r="D19" s="278"/>
      <c r="E19" s="279"/>
      <c r="F19" s="80">
        <v>35</v>
      </c>
      <c r="G19" s="83">
        <f>F19/F20*100</f>
        <v>21.73913043478261</v>
      </c>
      <c r="H19" s="79"/>
    </row>
    <row r="20" spans="1:8" ht="24" customHeight="1">
      <c r="A20" s="277" t="s">
        <v>243</v>
      </c>
      <c r="B20" s="278"/>
      <c r="C20" s="278"/>
      <c r="D20" s="278"/>
      <c r="E20" s="279"/>
      <c r="F20" s="245">
        <f>F18+F19</f>
        <v>161</v>
      </c>
      <c r="G20" s="246"/>
      <c r="H20" s="79"/>
    </row>
    <row r="21" spans="1:8" ht="24" customHeight="1">
      <c r="A21" s="277" t="s">
        <v>244</v>
      </c>
      <c r="B21" s="278"/>
      <c r="C21" s="278"/>
      <c r="D21" s="278"/>
      <c r="E21" s="279"/>
      <c r="F21" s="80">
        <v>42.5</v>
      </c>
      <c r="G21" s="81">
        <f>F21*100/F22</f>
        <v>25</v>
      </c>
      <c r="H21" s="79"/>
    </row>
    <row r="22" spans="1:8" ht="24" customHeight="1">
      <c r="A22" s="277" t="s">
        <v>245</v>
      </c>
      <c r="B22" s="278"/>
      <c r="C22" s="278"/>
      <c r="D22" s="278"/>
      <c r="E22" s="279"/>
      <c r="F22" s="245">
        <v>170</v>
      </c>
      <c r="G22" s="246"/>
      <c r="H22" s="87"/>
    </row>
    <row r="23" spans="1:7" ht="117" customHeight="1">
      <c r="A23" s="280" t="s">
        <v>246</v>
      </c>
      <c r="B23" s="281"/>
      <c r="C23" s="281"/>
      <c r="D23" s="282"/>
      <c r="E23" s="282"/>
      <c r="F23" s="282"/>
      <c r="G23" s="283"/>
    </row>
  </sheetData>
  <sheetProtection/>
  <mergeCells count="20">
    <mergeCell ref="B6:B7"/>
    <mergeCell ref="B8:B10"/>
    <mergeCell ref="B11:B13"/>
    <mergeCell ref="B14:B16"/>
    <mergeCell ref="A20:E20"/>
    <mergeCell ref="F20:G20"/>
    <mergeCell ref="A21:E21"/>
    <mergeCell ref="A22:E22"/>
    <mergeCell ref="F22:G22"/>
    <mergeCell ref="A23:G23"/>
    <mergeCell ref="A1:G1"/>
    <mergeCell ref="A2:C2"/>
    <mergeCell ref="B17:E17"/>
    <mergeCell ref="F17:G17"/>
    <mergeCell ref="A18:B18"/>
    <mergeCell ref="A19:E19"/>
    <mergeCell ref="A3:A7"/>
    <mergeCell ref="A8:A13"/>
    <mergeCell ref="A14:A17"/>
    <mergeCell ref="B3:B5"/>
  </mergeCells>
  <printOptions horizontalCentered="1"/>
  <pageMargins left="0.16" right="0.12" top="1.1" bottom="0.94" header="0.51" footer="0.28"/>
  <pageSetup fitToHeight="1" fitToWidth="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V149"/>
  <sheetViews>
    <sheetView view="pageBreakPreview" zoomScaleNormal="150" zoomScaleSheetLayoutView="100" zoomScalePageLayoutView="0" workbookViewId="0" topLeftCell="A121">
      <selection activeCell="L143" sqref="L143"/>
    </sheetView>
  </sheetViews>
  <sheetFormatPr defaultColWidth="3.125" defaultRowHeight="14.25"/>
  <cols>
    <col min="1" max="1" width="4.50390625" style="47" customWidth="1"/>
    <col min="2" max="2" width="4.625" style="47" customWidth="1"/>
    <col min="3" max="3" width="6.00390625" style="42" customWidth="1"/>
    <col min="4" max="4" width="4.00390625" style="42" customWidth="1"/>
    <col min="5" max="5" width="4.125" style="42" customWidth="1"/>
    <col min="6" max="6" width="5.00390625" style="42" customWidth="1"/>
    <col min="7" max="7" width="5.25390625" style="42" customWidth="1"/>
    <col min="8" max="8" width="20.25390625" style="47" customWidth="1"/>
    <col min="9" max="9" width="6.75390625" style="42" customWidth="1"/>
    <col min="10" max="10" width="4.75390625" style="42" customWidth="1"/>
    <col min="11" max="11" width="4.25390625" style="42" customWidth="1"/>
    <col min="12" max="12" width="4.125" style="42" customWidth="1"/>
    <col min="13" max="13" width="3.75390625" style="42" customWidth="1"/>
    <col min="14" max="14" width="4.25390625" style="42" customWidth="1"/>
    <col min="15" max="17" width="3.50390625" style="42" customWidth="1"/>
    <col min="18" max="18" width="3.625" style="42" customWidth="1"/>
    <col min="19" max="19" width="4.625" style="42" customWidth="1"/>
    <col min="20" max="20" width="1.75390625" style="47" customWidth="1"/>
    <col min="21" max="21" width="2.00390625" style="47" customWidth="1"/>
    <col min="22" max="22" width="2.125" style="47" customWidth="1"/>
    <col min="23" max="16384" width="3.125" style="47" customWidth="1"/>
  </cols>
  <sheetData>
    <row r="1" spans="1:22" s="41" customFormat="1" ht="25.5">
      <c r="A1" s="286" t="s">
        <v>247</v>
      </c>
      <c r="B1" s="286"/>
      <c r="C1" s="286"/>
      <c r="D1" s="286"/>
      <c r="E1" s="286"/>
      <c r="F1" s="286"/>
      <c r="G1" s="286"/>
      <c r="H1" s="286"/>
      <c r="I1" s="286"/>
      <c r="J1" s="286"/>
      <c r="K1" s="286"/>
      <c r="L1" s="286"/>
      <c r="M1" s="286"/>
      <c r="N1" s="286"/>
      <c r="O1" s="286"/>
      <c r="P1" s="286"/>
      <c r="Q1" s="286"/>
      <c r="R1" s="286"/>
      <c r="S1" s="286"/>
      <c r="T1" s="62"/>
      <c r="U1" s="62"/>
      <c r="V1" s="62"/>
    </row>
    <row r="2" spans="1:22" s="42" customFormat="1" ht="10.5">
      <c r="A2" s="287" t="s">
        <v>248</v>
      </c>
      <c r="B2" s="287"/>
      <c r="C2" s="287" t="s">
        <v>249</v>
      </c>
      <c r="D2" s="308" t="s">
        <v>250</v>
      </c>
      <c r="E2" s="287" t="s">
        <v>251</v>
      </c>
      <c r="F2" s="332" t="s">
        <v>252</v>
      </c>
      <c r="G2" s="332" t="s">
        <v>253</v>
      </c>
      <c r="H2" s="287" t="s">
        <v>254</v>
      </c>
      <c r="I2" s="287" t="s">
        <v>255</v>
      </c>
      <c r="J2" s="287" t="s">
        <v>8</v>
      </c>
      <c r="K2" s="287"/>
      <c r="L2" s="287"/>
      <c r="M2" s="287"/>
      <c r="N2" s="287"/>
      <c r="O2" s="287"/>
      <c r="P2" s="287"/>
      <c r="Q2" s="287"/>
      <c r="R2" s="287" t="s">
        <v>256</v>
      </c>
      <c r="S2" s="287" t="s">
        <v>257</v>
      </c>
      <c r="T2" s="63"/>
      <c r="U2" s="63"/>
      <c r="V2" s="63"/>
    </row>
    <row r="3" spans="1:22" s="42" customFormat="1" ht="10.5">
      <c r="A3" s="287"/>
      <c r="B3" s="287"/>
      <c r="C3" s="287"/>
      <c r="D3" s="308"/>
      <c r="E3" s="287"/>
      <c r="F3" s="332"/>
      <c r="G3" s="332"/>
      <c r="H3" s="287"/>
      <c r="I3" s="287"/>
      <c r="J3" s="288" t="s">
        <v>14</v>
      </c>
      <c r="K3" s="289"/>
      <c r="L3" s="288" t="s">
        <v>15</v>
      </c>
      <c r="M3" s="289"/>
      <c r="N3" s="288" t="s">
        <v>16</v>
      </c>
      <c r="O3" s="289"/>
      <c r="P3" s="287" t="s">
        <v>17</v>
      </c>
      <c r="Q3" s="287"/>
      <c r="R3" s="287"/>
      <c r="S3" s="287"/>
      <c r="T3" s="63"/>
      <c r="U3" s="63"/>
      <c r="V3" s="63"/>
    </row>
    <row r="4" spans="1:22" s="42" customFormat="1" ht="10.5">
      <c r="A4" s="287"/>
      <c r="B4" s="287"/>
      <c r="C4" s="287"/>
      <c r="D4" s="308"/>
      <c r="E4" s="287"/>
      <c r="F4" s="332"/>
      <c r="G4" s="332"/>
      <c r="H4" s="287"/>
      <c r="I4" s="287"/>
      <c r="J4" s="48">
        <v>1</v>
      </c>
      <c r="K4" s="48">
        <v>2</v>
      </c>
      <c r="L4" s="48">
        <v>3</v>
      </c>
      <c r="M4" s="48">
        <v>4</v>
      </c>
      <c r="N4" s="48">
        <v>5</v>
      </c>
      <c r="O4" s="48">
        <v>6</v>
      </c>
      <c r="P4" s="48">
        <v>7</v>
      </c>
      <c r="Q4" s="48">
        <v>8</v>
      </c>
      <c r="R4" s="287"/>
      <c r="S4" s="287"/>
      <c r="T4" s="63"/>
      <c r="U4" s="63"/>
      <c r="V4" s="63"/>
    </row>
    <row r="5" spans="1:22" s="43" customFormat="1" ht="21">
      <c r="A5" s="292" t="s">
        <v>258</v>
      </c>
      <c r="B5" s="295" t="s">
        <v>259</v>
      </c>
      <c r="C5" s="296" t="s">
        <v>260</v>
      </c>
      <c r="D5" s="309">
        <v>1.5</v>
      </c>
      <c r="E5" s="313" t="s">
        <v>261</v>
      </c>
      <c r="F5" s="313" t="s">
        <v>262</v>
      </c>
      <c r="G5" s="292">
        <v>48</v>
      </c>
      <c r="H5" s="51" t="s">
        <v>263</v>
      </c>
      <c r="I5" s="51" t="s">
        <v>264</v>
      </c>
      <c r="J5" s="50"/>
      <c r="K5" s="50"/>
      <c r="L5" s="51">
        <v>4</v>
      </c>
      <c r="M5" s="50"/>
      <c r="N5" s="50"/>
      <c r="O5" s="50"/>
      <c r="P5" s="50"/>
      <c r="Q5" s="50"/>
      <c r="R5" s="292" t="s">
        <v>265</v>
      </c>
      <c r="S5" s="64" t="s">
        <v>266</v>
      </c>
      <c r="T5" s="65"/>
      <c r="U5" s="65"/>
      <c r="V5" s="65"/>
    </row>
    <row r="6" spans="1:22" s="43" customFormat="1" ht="9" customHeight="1">
      <c r="A6" s="293"/>
      <c r="B6" s="295"/>
      <c r="C6" s="297"/>
      <c r="D6" s="310"/>
      <c r="E6" s="314"/>
      <c r="F6" s="314"/>
      <c r="G6" s="293"/>
      <c r="H6" s="51" t="s">
        <v>267</v>
      </c>
      <c r="I6" s="51" t="s">
        <v>268</v>
      </c>
      <c r="J6" s="50"/>
      <c r="K6" s="50"/>
      <c r="L6" s="51">
        <v>4</v>
      </c>
      <c r="M6" s="50"/>
      <c r="N6" s="50"/>
      <c r="O6" s="50"/>
      <c r="P6" s="50"/>
      <c r="Q6" s="50"/>
      <c r="R6" s="293"/>
      <c r="S6" s="341" t="s">
        <v>269</v>
      </c>
      <c r="T6" s="65"/>
      <c r="U6" s="65"/>
      <c r="V6" s="65"/>
    </row>
    <row r="7" spans="1:22" s="43" customFormat="1" ht="12">
      <c r="A7" s="293"/>
      <c r="B7" s="295"/>
      <c r="C7" s="297"/>
      <c r="D7" s="310"/>
      <c r="E7" s="314"/>
      <c r="F7" s="314"/>
      <c r="G7" s="293"/>
      <c r="H7" s="51" t="s">
        <v>270</v>
      </c>
      <c r="I7" s="51" t="s">
        <v>268</v>
      </c>
      <c r="J7" s="50"/>
      <c r="K7" s="58"/>
      <c r="L7" s="51">
        <v>4</v>
      </c>
      <c r="M7" s="50"/>
      <c r="N7" s="50"/>
      <c r="O7" s="50"/>
      <c r="P7" s="50"/>
      <c r="Q7" s="50"/>
      <c r="R7" s="293"/>
      <c r="S7" s="341"/>
      <c r="T7" s="65"/>
      <c r="U7" s="65"/>
      <c r="V7" s="65"/>
    </row>
    <row r="8" spans="1:22" s="43" customFormat="1" ht="15.75" customHeight="1">
      <c r="A8" s="293"/>
      <c r="B8" s="295"/>
      <c r="C8" s="297"/>
      <c r="D8" s="310"/>
      <c r="E8" s="314"/>
      <c r="F8" s="314"/>
      <c r="G8" s="293"/>
      <c r="H8" s="51" t="s">
        <v>271</v>
      </c>
      <c r="I8" s="51" t="s">
        <v>272</v>
      </c>
      <c r="J8" s="50"/>
      <c r="K8" s="50"/>
      <c r="L8" s="51">
        <v>4</v>
      </c>
      <c r="M8" s="50"/>
      <c r="N8" s="50"/>
      <c r="O8" s="50"/>
      <c r="P8" s="50"/>
      <c r="Q8" s="50"/>
      <c r="R8" s="293"/>
      <c r="S8" s="341" t="s">
        <v>269</v>
      </c>
      <c r="T8" s="65"/>
      <c r="U8" s="65"/>
      <c r="V8" s="65"/>
    </row>
    <row r="9" spans="1:22" s="43" customFormat="1" ht="15.75" customHeight="1">
      <c r="A9" s="293"/>
      <c r="B9" s="295"/>
      <c r="C9" s="297"/>
      <c r="D9" s="310"/>
      <c r="E9" s="314"/>
      <c r="F9" s="314"/>
      <c r="G9" s="293"/>
      <c r="H9" s="51" t="s">
        <v>273</v>
      </c>
      <c r="I9" s="51" t="s">
        <v>272</v>
      </c>
      <c r="J9" s="50"/>
      <c r="K9" s="50"/>
      <c r="L9" s="51">
        <v>4</v>
      </c>
      <c r="M9" s="50"/>
      <c r="N9" s="50"/>
      <c r="O9" s="50"/>
      <c r="P9" s="50"/>
      <c r="Q9" s="50"/>
      <c r="R9" s="293"/>
      <c r="S9" s="341"/>
      <c r="T9" s="65"/>
      <c r="U9" s="65"/>
      <c r="V9" s="65"/>
    </row>
    <row r="10" spans="1:22" s="43" customFormat="1" ht="12">
      <c r="A10" s="293"/>
      <c r="B10" s="295"/>
      <c r="C10" s="297"/>
      <c r="D10" s="310"/>
      <c r="E10" s="314"/>
      <c r="F10" s="314"/>
      <c r="G10" s="293"/>
      <c r="H10" s="51" t="s">
        <v>274</v>
      </c>
      <c r="I10" s="51" t="s">
        <v>268</v>
      </c>
      <c r="J10" s="50"/>
      <c r="K10" s="50"/>
      <c r="L10" s="51">
        <v>4</v>
      </c>
      <c r="M10" s="50"/>
      <c r="N10" s="50"/>
      <c r="O10" s="50"/>
      <c r="P10" s="50"/>
      <c r="Q10" s="50"/>
      <c r="R10" s="293"/>
      <c r="S10" s="341" t="s">
        <v>269</v>
      </c>
      <c r="T10" s="65"/>
      <c r="U10" s="65"/>
      <c r="V10" s="65"/>
    </row>
    <row r="11" spans="1:22" s="43" customFormat="1" ht="12">
      <c r="A11" s="293"/>
      <c r="B11" s="295"/>
      <c r="C11" s="297"/>
      <c r="D11" s="310"/>
      <c r="E11" s="314"/>
      <c r="F11" s="314"/>
      <c r="G11" s="293"/>
      <c r="H11" s="51" t="s">
        <v>275</v>
      </c>
      <c r="I11" s="51" t="s">
        <v>276</v>
      </c>
      <c r="J11" s="50"/>
      <c r="K11" s="50"/>
      <c r="L11" s="51">
        <v>4</v>
      </c>
      <c r="M11" s="50"/>
      <c r="N11" s="50"/>
      <c r="O11" s="50"/>
      <c r="P11" s="50"/>
      <c r="Q11" s="50"/>
      <c r="R11" s="293"/>
      <c r="S11" s="341"/>
      <c r="T11" s="65"/>
      <c r="U11" s="65"/>
      <c r="V11" s="65"/>
    </row>
    <row r="12" spans="1:22" s="43" customFormat="1" ht="12">
      <c r="A12" s="293"/>
      <c r="B12" s="295"/>
      <c r="C12" s="297"/>
      <c r="D12" s="310"/>
      <c r="E12" s="314"/>
      <c r="F12" s="314"/>
      <c r="G12" s="293"/>
      <c r="H12" s="51" t="s">
        <v>277</v>
      </c>
      <c r="I12" s="51" t="s">
        <v>268</v>
      </c>
      <c r="J12" s="50"/>
      <c r="K12" s="50"/>
      <c r="L12" s="51">
        <v>4</v>
      </c>
      <c r="M12" s="50"/>
      <c r="N12" s="50"/>
      <c r="O12" s="50"/>
      <c r="P12" s="50"/>
      <c r="Q12" s="50"/>
      <c r="R12" s="293"/>
      <c r="S12" s="341" t="s">
        <v>269</v>
      </c>
      <c r="T12" s="65"/>
      <c r="U12" s="65"/>
      <c r="V12" s="65"/>
    </row>
    <row r="13" spans="1:22" s="43" customFormat="1" ht="12">
      <c r="A13" s="293"/>
      <c r="B13" s="295"/>
      <c r="C13" s="297"/>
      <c r="D13" s="310"/>
      <c r="E13" s="314"/>
      <c r="F13" s="314"/>
      <c r="G13" s="293"/>
      <c r="H13" s="51" t="s">
        <v>278</v>
      </c>
      <c r="I13" s="51" t="s">
        <v>268</v>
      </c>
      <c r="J13" s="50"/>
      <c r="K13" s="50"/>
      <c r="L13" s="51">
        <v>4</v>
      </c>
      <c r="M13" s="50"/>
      <c r="N13" s="50"/>
      <c r="O13" s="50"/>
      <c r="P13" s="50"/>
      <c r="Q13" s="50"/>
      <c r="R13" s="293"/>
      <c r="S13" s="341"/>
      <c r="T13" s="65"/>
      <c r="U13" s="65"/>
      <c r="V13" s="65"/>
    </row>
    <row r="14" spans="1:22" s="43" customFormat="1" ht="15.75" customHeight="1">
      <c r="A14" s="293"/>
      <c r="B14" s="295"/>
      <c r="C14" s="297"/>
      <c r="D14" s="310"/>
      <c r="E14" s="314"/>
      <c r="F14" s="314"/>
      <c r="G14" s="293"/>
      <c r="H14" s="51" t="s">
        <v>279</v>
      </c>
      <c r="I14" s="51" t="s">
        <v>272</v>
      </c>
      <c r="J14" s="50"/>
      <c r="K14" s="50"/>
      <c r="L14" s="51">
        <v>4</v>
      </c>
      <c r="M14" s="50"/>
      <c r="N14" s="50"/>
      <c r="O14" s="50"/>
      <c r="P14" s="50"/>
      <c r="Q14" s="50"/>
      <c r="R14" s="293"/>
      <c r="S14" s="341" t="s">
        <v>269</v>
      </c>
      <c r="T14" s="65"/>
      <c r="U14" s="65"/>
      <c r="V14" s="65"/>
    </row>
    <row r="15" spans="1:22" s="43" customFormat="1" ht="22.5">
      <c r="A15" s="293"/>
      <c r="B15" s="295"/>
      <c r="C15" s="297"/>
      <c r="D15" s="310"/>
      <c r="E15" s="314"/>
      <c r="F15" s="314"/>
      <c r="G15" s="293"/>
      <c r="H15" s="51" t="s">
        <v>280</v>
      </c>
      <c r="I15" s="51" t="s">
        <v>276</v>
      </c>
      <c r="J15" s="50"/>
      <c r="K15" s="50"/>
      <c r="L15" s="51">
        <v>4</v>
      </c>
      <c r="M15" s="50"/>
      <c r="N15" s="50"/>
      <c r="O15" s="50"/>
      <c r="P15" s="50"/>
      <c r="Q15" s="50"/>
      <c r="R15" s="293"/>
      <c r="S15" s="341"/>
      <c r="T15" s="65"/>
      <c r="U15" s="65"/>
      <c r="V15" s="65"/>
    </row>
    <row r="16" spans="1:22" s="43" customFormat="1" ht="12.75" customHeight="1">
      <c r="A16" s="293"/>
      <c r="B16" s="295"/>
      <c r="C16" s="297"/>
      <c r="D16" s="310"/>
      <c r="E16" s="314"/>
      <c r="F16" s="314"/>
      <c r="G16" s="293"/>
      <c r="H16" s="51" t="s">
        <v>281</v>
      </c>
      <c r="I16" s="51" t="s">
        <v>268</v>
      </c>
      <c r="J16" s="50"/>
      <c r="K16" s="50"/>
      <c r="L16" s="51">
        <v>4</v>
      </c>
      <c r="M16" s="50"/>
      <c r="N16" s="50"/>
      <c r="O16" s="50"/>
      <c r="P16" s="50"/>
      <c r="Q16" s="50"/>
      <c r="R16" s="293"/>
      <c r="S16" s="341" t="s">
        <v>269</v>
      </c>
      <c r="T16" s="65"/>
      <c r="U16" s="65"/>
      <c r="V16" s="65"/>
    </row>
    <row r="17" spans="1:22" s="43" customFormat="1" ht="12">
      <c r="A17" s="293"/>
      <c r="B17" s="295"/>
      <c r="C17" s="297"/>
      <c r="D17" s="310"/>
      <c r="E17" s="314"/>
      <c r="F17" s="314"/>
      <c r="G17" s="293"/>
      <c r="H17" s="51" t="s">
        <v>282</v>
      </c>
      <c r="I17" s="51" t="s">
        <v>268</v>
      </c>
      <c r="J17" s="50"/>
      <c r="K17" s="50"/>
      <c r="L17" s="51">
        <v>4</v>
      </c>
      <c r="M17" s="50"/>
      <c r="N17" s="50"/>
      <c r="O17" s="50"/>
      <c r="P17" s="50"/>
      <c r="Q17" s="50"/>
      <c r="R17" s="293"/>
      <c r="S17" s="341"/>
      <c r="T17" s="65"/>
      <c r="U17" s="65"/>
      <c r="V17" s="65"/>
    </row>
    <row r="18" spans="1:22" s="43" customFormat="1" ht="12">
      <c r="A18" s="293"/>
      <c r="B18" s="295"/>
      <c r="C18" s="297"/>
      <c r="D18" s="310"/>
      <c r="E18" s="314"/>
      <c r="F18" s="314"/>
      <c r="G18" s="293"/>
      <c r="H18" s="51" t="s">
        <v>283</v>
      </c>
      <c r="I18" s="51" t="s">
        <v>268</v>
      </c>
      <c r="J18" s="50"/>
      <c r="K18" s="50"/>
      <c r="L18" s="51">
        <v>4</v>
      </c>
      <c r="M18" s="50"/>
      <c r="N18" s="50"/>
      <c r="O18" s="50"/>
      <c r="P18" s="59"/>
      <c r="Q18" s="59"/>
      <c r="R18" s="293"/>
      <c r="S18" s="341" t="s">
        <v>269</v>
      </c>
      <c r="T18" s="65"/>
      <c r="U18" s="65"/>
      <c r="V18" s="65"/>
    </row>
    <row r="19" spans="1:22" s="43" customFormat="1" ht="12">
      <c r="A19" s="293"/>
      <c r="B19" s="295"/>
      <c r="C19" s="297"/>
      <c r="D19" s="310"/>
      <c r="E19" s="314"/>
      <c r="F19" s="314"/>
      <c r="G19" s="293"/>
      <c r="H19" s="51" t="s">
        <v>284</v>
      </c>
      <c r="I19" s="51" t="s">
        <v>276</v>
      </c>
      <c r="J19" s="50"/>
      <c r="K19" s="50"/>
      <c r="L19" s="51">
        <v>4</v>
      </c>
      <c r="M19" s="50"/>
      <c r="N19" s="50"/>
      <c r="O19" s="50"/>
      <c r="P19" s="50"/>
      <c r="Q19" s="50"/>
      <c r="R19" s="293"/>
      <c r="S19" s="341"/>
      <c r="T19" s="65"/>
      <c r="U19" s="65"/>
      <c r="V19" s="65"/>
    </row>
    <row r="20" spans="1:22" s="43" customFormat="1" ht="12.75" customHeight="1">
      <c r="A20" s="293"/>
      <c r="B20" s="295"/>
      <c r="C20" s="297"/>
      <c r="D20" s="310"/>
      <c r="E20" s="314"/>
      <c r="F20" s="314"/>
      <c r="G20" s="293"/>
      <c r="H20" s="51" t="s">
        <v>285</v>
      </c>
      <c r="I20" s="51" t="s">
        <v>268</v>
      </c>
      <c r="J20" s="50"/>
      <c r="K20" s="50"/>
      <c r="L20" s="51">
        <v>4</v>
      </c>
      <c r="M20" s="50"/>
      <c r="N20" s="50"/>
      <c r="O20" s="50"/>
      <c r="P20" s="50"/>
      <c r="Q20" s="50"/>
      <c r="R20" s="293"/>
      <c r="S20" s="341" t="s">
        <v>269</v>
      </c>
      <c r="T20" s="65"/>
      <c r="U20" s="65"/>
      <c r="V20" s="65"/>
    </row>
    <row r="21" spans="1:22" s="43" customFormat="1" ht="12" customHeight="1">
      <c r="A21" s="293"/>
      <c r="B21" s="295"/>
      <c r="C21" s="297"/>
      <c r="D21" s="310"/>
      <c r="E21" s="314"/>
      <c r="F21" s="314"/>
      <c r="G21" s="293"/>
      <c r="H21" s="51" t="s">
        <v>286</v>
      </c>
      <c r="I21" s="51" t="s">
        <v>276</v>
      </c>
      <c r="J21" s="50"/>
      <c r="K21" s="50"/>
      <c r="L21" s="51">
        <v>4</v>
      </c>
      <c r="M21" s="50"/>
      <c r="N21" s="50"/>
      <c r="O21" s="50"/>
      <c r="P21" s="50"/>
      <c r="Q21" s="50"/>
      <c r="R21" s="293"/>
      <c r="S21" s="341"/>
      <c r="T21" s="65"/>
      <c r="U21" s="65"/>
      <c r="V21" s="65"/>
    </row>
    <row r="22" spans="1:22" s="43" customFormat="1" ht="12" customHeight="1">
      <c r="A22" s="293"/>
      <c r="B22" s="295"/>
      <c r="C22" s="297"/>
      <c r="D22" s="310"/>
      <c r="E22" s="314"/>
      <c r="F22" s="314"/>
      <c r="G22" s="293"/>
      <c r="H22" s="51" t="s">
        <v>287</v>
      </c>
      <c r="I22" s="51" t="s">
        <v>268</v>
      </c>
      <c r="J22" s="50"/>
      <c r="K22" s="49"/>
      <c r="L22" s="51">
        <v>4</v>
      </c>
      <c r="M22" s="50"/>
      <c r="N22" s="50"/>
      <c r="O22" s="50"/>
      <c r="P22" s="50"/>
      <c r="Q22" s="50"/>
      <c r="R22" s="293"/>
      <c r="S22" s="341" t="s">
        <v>269</v>
      </c>
      <c r="T22" s="65"/>
      <c r="U22" s="65"/>
      <c r="V22" s="65"/>
    </row>
    <row r="23" spans="1:22" s="43" customFormat="1" ht="12" customHeight="1">
      <c r="A23" s="293"/>
      <c r="B23" s="295"/>
      <c r="C23" s="297"/>
      <c r="D23" s="310"/>
      <c r="E23" s="314"/>
      <c r="F23" s="314"/>
      <c r="G23" s="293"/>
      <c r="H23" s="51" t="s">
        <v>288</v>
      </c>
      <c r="I23" s="51" t="s">
        <v>276</v>
      </c>
      <c r="J23" s="50"/>
      <c r="K23" s="49"/>
      <c r="L23" s="51">
        <v>4</v>
      </c>
      <c r="M23" s="50"/>
      <c r="N23" s="50"/>
      <c r="O23" s="50"/>
      <c r="P23" s="50"/>
      <c r="Q23" s="50"/>
      <c r="R23" s="293"/>
      <c r="S23" s="341"/>
      <c r="T23" s="65"/>
      <c r="U23" s="65"/>
      <c r="V23" s="65"/>
    </row>
    <row r="24" spans="1:22" s="43" customFormat="1" ht="12" customHeight="1">
      <c r="A24" s="293"/>
      <c r="B24" s="295"/>
      <c r="C24" s="297"/>
      <c r="D24" s="310"/>
      <c r="E24" s="314"/>
      <c r="F24" s="314"/>
      <c r="G24" s="293"/>
      <c r="H24" s="51" t="s">
        <v>289</v>
      </c>
      <c r="I24" s="51" t="s">
        <v>272</v>
      </c>
      <c r="J24" s="50"/>
      <c r="K24" s="49"/>
      <c r="L24" s="51">
        <v>4</v>
      </c>
      <c r="M24" s="50"/>
      <c r="N24" s="50"/>
      <c r="O24" s="50"/>
      <c r="P24" s="50"/>
      <c r="Q24" s="50"/>
      <c r="R24" s="293"/>
      <c r="S24" s="341" t="s">
        <v>269</v>
      </c>
      <c r="T24" s="65"/>
      <c r="U24" s="65"/>
      <c r="V24" s="65"/>
    </row>
    <row r="25" spans="1:22" s="43" customFormat="1" ht="12" customHeight="1">
      <c r="A25" s="293"/>
      <c r="B25" s="295"/>
      <c r="C25" s="297"/>
      <c r="D25" s="310"/>
      <c r="E25" s="314"/>
      <c r="F25" s="314"/>
      <c r="G25" s="293"/>
      <c r="H25" s="51" t="s">
        <v>290</v>
      </c>
      <c r="I25" s="51" t="s">
        <v>272</v>
      </c>
      <c r="J25" s="50"/>
      <c r="K25" s="49"/>
      <c r="L25" s="51">
        <v>4</v>
      </c>
      <c r="M25" s="50"/>
      <c r="N25" s="50"/>
      <c r="O25" s="50"/>
      <c r="P25" s="50"/>
      <c r="Q25" s="50"/>
      <c r="R25" s="293"/>
      <c r="S25" s="341"/>
      <c r="T25" s="65"/>
      <c r="U25" s="65"/>
      <c r="V25" s="65"/>
    </row>
    <row r="26" spans="1:22" s="43" customFormat="1" ht="12" customHeight="1">
      <c r="A26" s="293"/>
      <c r="B26" s="295"/>
      <c r="C26" s="297"/>
      <c r="D26" s="310"/>
      <c r="E26" s="314"/>
      <c r="F26" s="314"/>
      <c r="G26" s="293"/>
      <c r="H26" s="51" t="s">
        <v>291</v>
      </c>
      <c r="I26" s="51" t="s">
        <v>276</v>
      </c>
      <c r="J26" s="50"/>
      <c r="K26" s="49"/>
      <c r="L26" s="51">
        <v>4</v>
      </c>
      <c r="M26" s="50"/>
      <c r="N26" s="50"/>
      <c r="O26" s="50"/>
      <c r="P26" s="50"/>
      <c r="Q26" s="50"/>
      <c r="R26" s="293"/>
      <c r="S26" s="341" t="s">
        <v>269</v>
      </c>
      <c r="T26" s="65"/>
      <c r="U26" s="65"/>
      <c r="V26" s="65"/>
    </row>
    <row r="27" spans="1:22" s="43" customFormat="1" ht="12" customHeight="1">
      <c r="A27" s="293"/>
      <c r="B27" s="295"/>
      <c r="C27" s="297"/>
      <c r="D27" s="310"/>
      <c r="E27" s="314"/>
      <c r="F27" s="314"/>
      <c r="G27" s="293"/>
      <c r="H27" s="51" t="s">
        <v>292</v>
      </c>
      <c r="I27" s="51" t="s">
        <v>276</v>
      </c>
      <c r="J27" s="50"/>
      <c r="K27" s="49"/>
      <c r="L27" s="51">
        <v>4</v>
      </c>
      <c r="M27" s="50"/>
      <c r="N27" s="50"/>
      <c r="O27" s="50"/>
      <c r="P27" s="50"/>
      <c r="Q27" s="50"/>
      <c r="R27" s="293"/>
      <c r="S27" s="341"/>
      <c r="T27" s="65"/>
      <c r="U27" s="65"/>
      <c r="V27" s="65"/>
    </row>
    <row r="28" spans="1:22" s="43" customFormat="1" ht="12" customHeight="1">
      <c r="A28" s="293"/>
      <c r="B28" s="295"/>
      <c r="C28" s="297"/>
      <c r="D28" s="310"/>
      <c r="E28" s="314"/>
      <c r="F28" s="314"/>
      <c r="G28" s="293"/>
      <c r="H28" s="51" t="s">
        <v>293</v>
      </c>
      <c r="I28" s="51" t="s">
        <v>276</v>
      </c>
      <c r="J28" s="50"/>
      <c r="K28" s="49"/>
      <c r="L28" s="51">
        <v>4</v>
      </c>
      <c r="M28" s="50"/>
      <c r="N28" s="50"/>
      <c r="O28" s="50"/>
      <c r="P28" s="50"/>
      <c r="Q28" s="50"/>
      <c r="R28" s="293"/>
      <c r="S28" s="341" t="s">
        <v>269</v>
      </c>
      <c r="T28" s="65"/>
      <c r="U28" s="65"/>
      <c r="V28" s="65"/>
    </row>
    <row r="29" spans="1:22" s="43" customFormat="1" ht="12" customHeight="1">
      <c r="A29" s="293"/>
      <c r="B29" s="295"/>
      <c r="C29" s="297"/>
      <c r="D29" s="310"/>
      <c r="E29" s="314"/>
      <c r="F29" s="314"/>
      <c r="G29" s="293"/>
      <c r="H29" s="51" t="s">
        <v>294</v>
      </c>
      <c r="I29" s="51" t="s">
        <v>268</v>
      </c>
      <c r="J29" s="50"/>
      <c r="K29" s="49"/>
      <c r="L29" s="51">
        <v>4</v>
      </c>
      <c r="M29" s="50"/>
      <c r="N29" s="50"/>
      <c r="O29" s="50"/>
      <c r="P29" s="50"/>
      <c r="Q29" s="50"/>
      <c r="R29" s="293"/>
      <c r="S29" s="341"/>
      <c r="T29" s="65"/>
      <c r="U29" s="65"/>
      <c r="V29" s="65"/>
    </row>
    <row r="30" spans="1:22" s="43" customFormat="1" ht="12" customHeight="1">
      <c r="A30" s="293"/>
      <c r="B30" s="295"/>
      <c r="C30" s="297"/>
      <c r="D30" s="310"/>
      <c r="E30" s="314"/>
      <c r="F30" s="314"/>
      <c r="G30" s="293"/>
      <c r="H30" s="51" t="s">
        <v>295</v>
      </c>
      <c r="I30" s="51" t="s">
        <v>276</v>
      </c>
      <c r="J30" s="50"/>
      <c r="K30" s="49"/>
      <c r="L30" s="51">
        <v>4</v>
      </c>
      <c r="M30" s="50"/>
      <c r="N30" s="50"/>
      <c r="O30" s="50"/>
      <c r="P30" s="50"/>
      <c r="Q30" s="50"/>
      <c r="R30" s="293"/>
      <c r="S30" s="341" t="s">
        <v>269</v>
      </c>
      <c r="T30" s="65"/>
      <c r="U30" s="65"/>
      <c r="V30" s="65"/>
    </row>
    <row r="31" spans="1:22" s="43" customFormat="1" ht="12" customHeight="1">
      <c r="A31" s="293"/>
      <c r="B31" s="295"/>
      <c r="C31" s="297"/>
      <c r="D31" s="310"/>
      <c r="E31" s="314"/>
      <c r="F31" s="314"/>
      <c r="G31" s="293"/>
      <c r="H31" s="51" t="s">
        <v>296</v>
      </c>
      <c r="I31" s="51" t="s">
        <v>272</v>
      </c>
      <c r="J31" s="50"/>
      <c r="K31" s="49"/>
      <c r="L31" s="51">
        <v>4</v>
      </c>
      <c r="M31" s="50"/>
      <c r="N31" s="50"/>
      <c r="O31" s="50"/>
      <c r="P31" s="50"/>
      <c r="Q31" s="50"/>
      <c r="R31" s="293"/>
      <c r="S31" s="341"/>
      <c r="T31" s="65"/>
      <c r="U31" s="65"/>
      <c r="V31" s="65"/>
    </row>
    <row r="32" spans="1:22" s="43" customFormat="1" ht="12" customHeight="1">
      <c r="A32" s="293"/>
      <c r="B32" s="295"/>
      <c r="C32" s="297"/>
      <c r="D32" s="310"/>
      <c r="E32" s="314"/>
      <c r="F32" s="314"/>
      <c r="G32" s="293"/>
      <c r="H32" s="51" t="s">
        <v>297</v>
      </c>
      <c r="I32" s="51" t="s">
        <v>276</v>
      </c>
      <c r="J32" s="50"/>
      <c r="K32" s="49"/>
      <c r="L32" s="51">
        <v>4</v>
      </c>
      <c r="M32" s="50"/>
      <c r="N32" s="50"/>
      <c r="O32" s="50"/>
      <c r="P32" s="50"/>
      <c r="Q32" s="50"/>
      <c r="R32" s="293"/>
      <c r="S32" s="341" t="s">
        <v>269</v>
      </c>
      <c r="T32" s="65"/>
      <c r="U32" s="65"/>
      <c r="V32" s="65"/>
    </row>
    <row r="33" spans="1:22" s="43" customFormat="1" ht="12" customHeight="1">
      <c r="A33" s="293"/>
      <c r="B33" s="295"/>
      <c r="C33" s="297"/>
      <c r="D33" s="310"/>
      <c r="E33" s="314"/>
      <c r="F33" s="314"/>
      <c r="G33" s="293"/>
      <c r="H33" s="51" t="s">
        <v>298</v>
      </c>
      <c r="I33" s="51" t="s">
        <v>276</v>
      </c>
      <c r="J33" s="50"/>
      <c r="K33" s="49"/>
      <c r="L33" s="51">
        <v>4</v>
      </c>
      <c r="M33" s="50"/>
      <c r="N33" s="50"/>
      <c r="O33" s="50"/>
      <c r="P33" s="50"/>
      <c r="Q33" s="50"/>
      <c r="R33" s="293"/>
      <c r="S33" s="341"/>
      <c r="T33" s="65"/>
      <c r="U33" s="65"/>
      <c r="V33" s="65"/>
    </row>
    <row r="34" spans="1:22" s="43" customFormat="1" ht="12" customHeight="1">
      <c r="A34" s="293"/>
      <c r="B34" s="295"/>
      <c r="C34" s="297"/>
      <c r="D34" s="310"/>
      <c r="E34" s="314"/>
      <c r="F34" s="314"/>
      <c r="G34" s="293"/>
      <c r="H34" s="51" t="s">
        <v>299</v>
      </c>
      <c r="I34" s="51" t="s">
        <v>268</v>
      </c>
      <c r="J34" s="50"/>
      <c r="K34" s="49"/>
      <c r="L34" s="51">
        <v>4</v>
      </c>
      <c r="M34" s="50"/>
      <c r="N34" s="50"/>
      <c r="O34" s="50"/>
      <c r="P34" s="50"/>
      <c r="Q34" s="50"/>
      <c r="R34" s="293"/>
      <c r="S34" s="341" t="s">
        <v>269</v>
      </c>
      <c r="T34" s="65"/>
      <c r="U34" s="65"/>
      <c r="V34" s="65"/>
    </row>
    <row r="35" spans="1:22" s="43" customFormat="1" ht="12" customHeight="1">
      <c r="A35" s="293"/>
      <c r="B35" s="295"/>
      <c r="C35" s="297"/>
      <c r="D35" s="310"/>
      <c r="E35" s="314"/>
      <c r="F35" s="314"/>
      <c r="G35" s="293"/>
      <c r="H35" s="51" t="s">
        <v>300</v>
      </c>
      <c r="I35" s="51" t="s">
        <v>268</v>
      </c>
      <c r="J35" s="50"/>
      <c r="K35" s="49"/>
      <c r="L35" s="51">
        <v>4</v>
      </c>
      <c r="M35" s="50"/>
      <c r="N35" s="50"/>
      <c r="O35" s="50"/>
      <c r="P35" s="50"/>
      <c r="Q35" s="50"/>
      <c r="R35" s="293"/>
      <c r="S35" s="341"/>
      <c r="T35" s="65"/>
      <c r="U35" s="65"/>
      <c r="V35" s="65"/>
    </row>
    <row r="36" spans="1:22" s="43" customFormat="1" ht="12" customHeight="1">
      <c r="A36" s="293"/>
      <c r="B36" s="295"/>
      <c r="C36" s="297"/>
      <c r="D36" s="310"/>
      <c r="E36" s="314"/>
      <c r="F36" s="314"/>
      <c r="G36" s="293"/>
      <c r="H36" s="51" t="s">
        <v>301</v>
      </c>
      <c r="I36" s="51" t="s">
        <v>276</v>
      </c>
      <c r="J36" s="50"/>
      <c r="K36" s="49"/>
      <c r="L36" s="51">
        <v>4</v>
      </c>
      <c r="M36" s="50"/>
      <c r="N36" s="50"/>
      <c r="O36" s="50"/>
      <c r="P36" s="50"/>
      <c r="Q36" s="50"/>
      <c r="R36" s="293"/>
      <c r="S36" s="341" t="s">
        <v>269</v>
      </c>
      <c r="T36" s="65"/>
      <c r="U36" s="65"/>
      <c r="V36" s="65"/>
    </row>
    <row r="37" spans="1:22" s="43" customFormat="1" ht="12" customHeight="1">
      <c r="A37" s="293"/>
      <c r="B37" s="295"/>
      <c r="C37" s="297"/>
      <c r="D37" s="310"/>
      <c r="E37" s="314"/>
      <c r="F37" s="314"/>
      <c r="G37" s="293"/>
      <c r="H37" s="51" t="s">
        <v>302</v>
      </c>
      <c r="I37" s="51" t="s">
        <v>276</v>
      </c>
      <c r="J37" s="50"/>
      <c r="K37" s="49"/>
      <c r="L37" s="51">
        <v>4</v>
      </c>
      <c r="M37" s="50"/>
      <c r="N37" s="50"/>
      <c r="O37" s="50"/>
      <c r="P37" s="50"/>
      <c r="Q37" s="50"/>
      <c r="R37" s="293"/>
      <c r="S37" s="341"/>
      <c r="T37" s="65"/>
      <c r="U37" s="65"/>
      <c r="V37" s="65"/>
    </row>
    <row r="38" spans="1:22" s="43" customFormat="1" ht="12" customHeight="1">
      <c r="A38" s="293"/>
      <c r="B38" s="295"/>
      <c r="C38" s="297"/>
      <c r="D38" s="310"/>
      <c r="E38" s="314"/>
      <c r="F38" s="314"/>
      <c r="G38" s="293"/>
      <c r="H38" s="51" t="s">
        <v>303</v>
      </c>
      <c r="I38" s="51" t="s">
        <v>276</v>
      </c>
      <c r="J38" s="50"/>
      <c r="K38" s="49"/>
      <c r="L38" s="51">
        <v>4</v>
      </c>
      <c r="M38" s="50"/>
      <c r="N38" s="50"/>
      <c r="O38" s="50"/>
      <c r="P38" s="50"/>
      <c r="Q38" s="50"/>
      <c r="R38" s="293"/>
      <c r="S38" s="341" t="s">
        <v>269</v>
      </c>
      <c r="T38" s="65"/>
      <c r="U38" s="65"/>
      <c r="V38" s="65"/>
    </row>
    <row r="39" spans="1:22" s="43" customFormat="1" ht="12" customHeight="1">
      <c r="A39" s="293"/>
      <c r="B39" s="295"/>
      <c r="C39" s="298"/>
      <c r="D39" s="311"/>
      <c r="E39" s="315"/>
      <c r="F39" s="315"/>
      <c r="G39" s="294"/>
      <c r="H39" s="51" t="s">
        <v>304</v>
      </c>
      <c r="I39" s="51" t="s">
        <v>276</v>
      </c>
      <c r="J39" s="50"/>
      <c r="K39" s="58"/>
      <c r="L39" s="51">
        <v>4</v>
      </c>
      <c r="M39" s="50"/>
      <c r="N39" s="50"/>
      <c r="O39" s="50"/>
      <c r="P39" s="50"/>
      <c r="Q39" s="50"/>
      <c r="R39" s="294"/>
      <c r="S39" s="341"/>
      <c r="T39" s="65"/>
      <c r="U39" s="65"/>
      <c r="V39" s="65"/>
    </row>
    <row r="40" spans="1:22" s="44" customFormat="1" ht="9">
      <c r="A40" s="293"/>
      <c r="B40" s="295"/>
      <c r="C40" s="54" t="s">
        <v>191</v>
      </c>
      <c r="D40" s="55">
        <f aca="true" t="shared" si="0" ref="D40:Q40">SUM(D5:D39)</f>
        <v>1.5</v>
      </c>
      <c r="E40" s="56">
        <v>35</v>
      </c>
      <c r="F40" s="56">
        <v>140</v>
      </c>
      <c r="G40" s="56">
        <f t="shared" si="0"/>
        <v>48</v>
      </c>
      <c r="H40" s="56"/>
      <c r="I40" s="56">
        <f t="shared" si="0"/>
        <v>0</v>
      </c>
      <c r="J40" s="56">
        <f t="shared" si="0"/>
        <v>0</v>
      </c>
      <c r="K40" s="56">
        <f t="shared" si="0"/>
        <v>0</v>
      </c>
      <c r="L40" s="56">
        <f t="shared" si="0"/>
        <v>140</v>
      </c>
      <c r="M40" s="56">
        <f t="shared" si="0"/>
        <v>0</v>
      </c>
      <c r="N40" s="56">
        <f t="shared" si="0"/>
        <v>0</v>
      </c>
      <c r="O40" s="56">
        <f t="shared" si="0"/>
        <v>0</v>
      </c>
      <c r="P40" s="56">
        <f t="shared" si="0"/>
        <v>0</v>
      </c>
      <c r="Q40" s="56">
        <f t="shared" si="0"/>
        <v>0</v>
      </c>
      <c r="R40" s="56"/>
      <c r="S40" s="66"/>
      <c r="T40" s="67"/>
      <c r="U40" s="67"/>
      <c r="V40" s="67"/>
    </row>
    <row r="41" spans="1:22" ht="11.25" customHeight="1">
      <c r="A41" s="293"/>
      <c r="B41" s="292" t="s">
        <v>305</v>
      </c>
      <c r="C41" s="299" t="s">
        <v>306</v>
      </c>
      <c r="D41" s="312">
        <v>0.5</v>
      </c>
      <c r="E41" s="295">
        <v>7</v>
      </c>
      <c r="F41" s="333">
        <v>24</v>
      </c>
      <c r="G41" s="333">
        <v>24</v>
      </c>
      <c r="H41" s="57" t="s">
        <v>307</v>
      </c>
      <c r="I41" s="50" t="s">
        <v>308</v>
      </c>
      <c r="J41" s="50">
        <v>2</v>
      </c>
      <c r="K41" s="50"/>
      <c r="L41" s="57"/>
      <c r="M41" s="50"/>
      <c r="N41" s="50"/>
      <c r="O41" s="50"/>
      <c r="P41" s="50"/>
      <c r="Q41" s="50"/>
      <c r="R41" s="295" t="s">
        <v>265</v>
      </c>
      <c r="S41" s="50" t="s">
        <v>266</v>
      </c>
      <c r="T41" s="342"/>
      <c r="U41" s="69"/>
      <c r="V41" s="69"/>
    </row>
    <row r="42" spans="1:22" ht="14.25" customHeight="1">
      <c r="A42" s="293"/>
      <c r="B42" s="293"/>
      <c r="C42" s="299"/>
      <c r="D42" s="312"/>
      <c r="E42" s="295"/>
      <c r="F42" s="333"/>
      <c r="G42" s="333"/>
      <c r="H42" s="57" t="s">
        <v>309</v>
      </c>
      <c r="I42" s="50" t="s">
        <v>310</v>
      </c>
      <c r="J42" s="50">
        <v>2</v>
      </c>
      <c r="K42" s="50"/>
      <c r="L42" s="57"/>
      <c r="M42" s="50"/>
      <c r="N42" s="50"/>
      <c r="O42" s="50"/>
      <c r="P42" s="50"/>
      <c r="Q42" s="50"/>
      <c r="R42" s="295"/>
      <c r="S42" s="50" t="s">
        <v>266</v>
      </c>
      <c r="T42" s="342"/>
      <c r="U42" s="69"/>
      <c r="V42" s="69"/>
    </row>
    <row r="43" spans="1:22" ht="11.25" customHeight="1">
      <c r="A43" s="293"/>
      <c r="B43" s="293"/>
      <c r="C43" s="299"/>
      <c r="D43" s="312"/>
      <c r="E43" s="295"/>
      <c r="F43" s="333"/>
      <c r="G43" s="333"/>
      <c r="H43" s="57" t="s">
        <v>311</v>
      </c>
      <c r="I43" s="50" t="s">
        <v>310</v>
      </c>
      <c r="J43" s="50">
        <v>2</v>
      </c>
      <c r="K43" s="50"/>
      <c r="L43" s="57"/>
      <c r="M43" s="50"/>
      <c r="N43" s="50"/>
      <c r="O43" s="50"/>
      <c r="P43" s="50"/>
      <c r="Q43" s="50"/>
      <c r="R43" s="295"/>
      <c r="S43" s="50" t="s">
        <v>266</v>
      </c>
      <c r="T43" s="342"/>
      <c r="U43" s="69"/>
      <c r="V43" s="69"/>
    </row>
    <row r="44" spans="1:22" ht="11.25" customHeight="1">
      <c r="A44" s="293"/>
      <c r="B44" s="293"/>
      <c r="C44" s="299"/>
      <c r="D44" s="312"/>
      <c r="E44" s="295"/>
      <c r="F44" s="333"/>
      <c r="G44" s="333"/>
      <c r="H44" s="57" t="s">
        <v>312</v>
      </c>
      <c r="I44" s="50" t="s">
        <v>310</v>
      </c>
      <c r="J44" s="50">
        <v>2</v>
      </c>
      <c r="K44" s="50"/>
      <c r="L44" s="57"/>
      <c r="M44" s="50"/>
      <c r="N44" s="50"/>
      <c r="O44" s="50"/>
      <c r="P44" s="50"/>
      <c r="Q44" s="50"/>
      <c r="R44" s="295"/>
      <c r="S44" s="50" t="s">
        <v>266</v>
      </c>
      <c r="T44" s="342"/>
      <c r="U44" s="69"/>
      <c r="V44" s="69"/>
    </row>
    <row r="45" spans="1:22" ht="11.25" customHeight="1">
      <c r="A45" s="293"/>
      <c r="B45" s="293"/>
      <c r="C45" s="299"/>
      <c r="D45" s="312"/>
      <c r="E45" s="295"/>
      <c r="F45" s="333"/>
      <c r="G45" s="333"/>
      <c r="H45" s="57" t="s">
        <v>313</v>
      </c>
      <c r="I45" s="50" t="s">
        <v>310</v>
      </c>
      <c r="J45" s="50">
        <v>2</v>
      </c>
      <c r="K45" s="50"/>
      <c r="L45" s="57"/>
      <c r="M45" s="50"/>
      <c r="N45" s="50"/>
      <c r="O45" s="50"/>
      <c r="P45" s="50"/>
      <c r="Q45" s="50"/>
      <c r="R45" s="295"/>
      <c r="S45" s="50" t="s">
        <v>266</v>
      </c>
      <c r="T45" s="342"/>
      <c r="U45" s="69"/>
      <c r="V45" s="69"/>
    </row>
    <row r="46" spans="1:22" ht="11.25" customHeight="1">
      <c r="A46" s="293"/>
      <c r="B46" s="293"/>
      <c r="C46" s="299"/>
      <c r="D46" s="312"/>
      <c r="E46" s="295"/>
      <c r="F46" s="333"/>
      <c r="G46" s="333"/>
      <c r="H46" s="57" t="s">
        <v>314</v>
      </c>
      <c r="I46" s="50" t="s">
        <v>315</v>
      </c>
      <c r="J46" s="50">
        <v>6</v>
      </c>
      <c r="K46" s="50"/>
      <c r="L46" s="57"/>
      <c r="M46" s="50"/>
      <c r="N46" s="50"/>
      <c r="O46" s="50"/>
      <c r="P46" s="50"/>
      <c r="Q46" s="50"/>
      <c r="R46" s="295"/>
      <c r="S46" s="50" t="s">
        <v>266</v>
      </c>
      <c r="T46" s="342"/>
      <c r="U46" s="69"/>
      <c r="V46" s="69"/>
    </row>
    <row r="47" spans="1:22" ht="11.25" customHeight="1">
      <c r="A47" s="293"/>
      <c r="B47" s="293"/>
      <c r="C47" s="299"/>
      <c r="D47" s="312"/>
      <c r="E47" s="295"/>
      <c r="F47" s="333"/>
      <c r="G47" s="333"/>
      <c r="H47" s="57" t="s">
        <v>316</v>
      </c>
      <c r="I47" s="50" t="s">
        <v>315</v>
      </c>
      <c r="J47" s="50">
        <v>8</v>
      </c>
      <c r="K47" s="50"/>
      <c r="L47" s="57"/>
      <c r="M47" s="50"/>
      <c r="N47" s="50"/>
      <c r="O47" s="50"/>
      <c r="P47" s="50"/>
      <c r="Q47" s="50"/>
      <c r="R47" s="295"/>
      <c r="S47" s="50" t="s">
        <v>266</v>
      </c>
      <c r="T47" s="342"/>
      <c r="U47" s="69"/>
      <c r="V47" s="69"/>
    </row>
    <row r="48" spans="1:22" ht="10.5">
      <c r="A48" s="293"/>
      <c r="B48" s="293"/>
      <c r="C48" s="295" t="s">
        <v>317</v>
      </c>
      <c r="D48" s="312">
        <v>3.5</v>
      </c>
      <c r="E48" s="295">
        <v>4</v>
      </c>
      <c r="F48" s="295">
        <v>8</v>
      </c>
      <c r="G48" s="295">
        <v>8</v>
      </c>
      <c r="H48" s="57" t="s">
        <v>318</v>
      </c>
      <c r="I48" s="50" t="s">
        <v>308</v>
      </c>
      <c r="J48" s="50"/>
      <c r="K48" s="50">
        <v>2</v>
      </c>
      <c r="L48" s="50"/>
      <c r="M48" s="50"/>
      <c r="N48" s="50"/>
      <c r="O48" s="50"/>
      <c r="P48" s="50"/>
      <c r="Q48" s="50"/>
      <c r="R48" s="295" t="s">
        <v>189</v>
      </c>
      <c r="S48" s="50" t="s">
        <v>266</v>
      </c>
      <c r="T48" s="69"/>
      <c r="U48" s="69"/>
      <c r="V48" s="69"/>
    </row>
    <row r="49" spans="1:22" ht="10.5">
      <c r="A49" s="293"/>
      <c r="B49" s="293"/>
      <c r="C49" s="295"/>
      <c r="D49" s="312"/>
      <c r="E49" s="295"/>
      <c r="F49" s="295"/>
      <c r="G49" s="295"/>
      <c r="H49" s="57" t="s">
        <v>319</v>
      </c>
      <c r="I49" s="50" t="s">
        <v>308</v>
      </c>
      <c r="J49" s="50"/>
      <c r="K49" s="50">
        <v>2</v>
      </c>
      <c r="L49" s="50"/>
      <c r="M49" s="50"/>
      <c r="N49" s="50"/>
      <c r="O49" s="50"/>
      <c r="P49" s="50"/>
      <c r="Q49" s="50"/>
      <c r="R49" s="295"/>
      <c r="S49" s="50" t="s">
        <v>266</v>
      </c>
      <c r="T49" s="69"/>
      <c r="U49" s="69"/>
      <c r="V49" s="69"/>
    </row>
    <row r="50" spans="1:22" ht="10.5">
      <c r="A50" s="293"/>
      <c r="B50" s="293"/>
      <c r="C50" s="295"/>
      <c r="D50" s="312"/>
      <c r="E50" s="295"/>
      <c r="F50" s="295"/>
      <c r="G50" s="295"/>
      <c r="H50" s="57" t="s">
        <v>320</v>
      </c>
      <c r="I50" s="50" t="s">
        <v>308</v>
      </c>
      <c r="J50" s="50"/>
      <c r="K50" s="50">
        <v>2</v>
      </c>
      <c r="L50" s="50"/>
      <c r="M50" s="50"/>
      <c r="N50" s="50"/>
      <c r="O50" s="50"/>
      <c r="P50" s="50"/>
      <c r="Q50" s="50"/>
      <c r="R50" s="295"/>
      <c r="S50" s="50" t="s">
        <v>266</v>
      </c>
      <c r="T50" s="69"/>
      <c r="U50" s="69"/>
      <c r="V50" s="69"/>
    </row>
    <row r="51" spans="1:22" ht="14.25" customHeight="1">
      <c r="A51" s="293"/>
      <c r="B51" s="293"/>
      <c r="C51" s="295"/>
      <c r="D51" s="312"/>
      <c r="E51" s="295"/>
      <c r="F51" s="295"/>
      <c r="G51" s="295"/>
      <c r="H51" s="57" t="s">
        <v>321</v>
      </c>
      <c r="I51" s="50" t="s">
        <v>308</v>
      </c>
      <c r="J51" s="50"/>
      <c r="K51" s="50">
        <v>2</v>
      </c>
      <c r="L51" s="57"/>
      <c r="M51" s="57"/>
      <c r="N51" s="50"/>
      <c r="O51" s="50"/>
      <c r="P51" s="50"/>
      <c r="Q51" s="50"/>
      <c r="R51" s="295"/>
      <c r="S51" s="50" t="s">
        <v>266</v>
      </c>
      <c r="T51" s="69"/>
      <c r="U51" s="69"/>
      <c r="V51" s="69"/>
    </row>
    <row r="52" spans="1:22" ht="10.5">
      <c r="A52" s="293"/>
      <c r="B52" s="293"/>
      <c r="C52" s="295" t="s">
        <v>322</v>
      </c>
      <c r="D52" s="312">
        <v>1</v>
      </c>
      <c r="E52" s="295">
        <v>16</v>
      </c>
      <c r="F52" s="295">
        <v>32</v>
      </c>
      <c r="G52" s="295">
        <v>32</v>
      </c>
      <c r="H52" s="57" t="s">
        <v>323</v>
      </c>
      <c r="I52" s="50" t="s">
        <v>308</v>
      </c>
      <c r="J52" s="50"/>
      <c r="K52" s="50"/>
      <c r="L52" s="60">
        <v>2</v>
      </c>
      <c r="M52" s="57"/>
      <c r="N52" s="57"/>
      <c r="O52" s="57"/>
      <c r="P52" s="57"/>
      <c r="Q52" s="57"/>
      <c r="R52" s="292" t="s">
        <v>265</v>
      </c>
      <c r="S52" s="50" t="s">
        <v>266</v>
      </c>
      <c r="T52" s="69"/>
      <c r="U52" s="69"/>
      <c r="V52" s="69"/>
    </row>
    <row r="53" spans="1:22" ht="10.5">
      <c r="A53" s="293"/>
      <c r="B53" s="293"/>
      <c r="C53" s="295"/>
      <c r="D53" s="312"/>
      <c r="E53" s="295"/>
      <c r="F53" s="295"/>
      <c r="G53" s="295"/>
      <c r="H53" s="57" t="s">
        <v>324</v>
      </c>
      <c r="I53" s="50" t="s">
        <v>308</v>
      </c>
      <c r="J53" s="50"/>
      <c r="K53" s="50"/>
      <c r="L53" s="60">
        <v>2</v>
      </c>
      <c r="M53" s="57"/>
      <c r="N53" s="50"/>
      <c r="O53" s="50"/>
      <c r="P53" s="50"/>
      <c r="Q53" s="50"/>
      <c r="R53" s="293"/>
      <c r="S53" s="50" t="s">
        <v>266</v>
      </c>
      <c r="T53" s="69"/>
      <c r="U53" s="69"/>
      <c r="V53" s="69"/>
    </row>
    <row r="54" spans="1:22" ht="10.5">
      <c r="A54" s="293"/>
      <c r="B54" s="293"/>
      <c r="C54" s="295"/>
      <c r="D54" s="312"/>
      <c r="E54" s="295"/>
      <c r="F54" s="295"/>
      <c r="G54" s="295"/>
      <c r="H54" s="57" t="s">
        <v>325</v>
      </c>
      <c r="I54" s="50" t="s">
        <v>308</v>
      </c>
      <c r="J54" s="50"/>
      <c r="K54" s="50"/>
      <c r="L54" s="60">
        <v>2</v>
      </c>
      <c r="M54" s="57"/>
      <c r="N54" s="50"/>
      <c r="O54" s="50"/>
      <c r="P54" s="50"/>
      <c r="Q54" s="50"/>
      <c r="R54" s="293"/>
      <c r="S54" s="50" t="s">
        <v>266</v>
      </c>
      <c r="T54" s="69"/>
      <c r="U54" s="69"/>
      <c r="V54" s="69"/>
    </row>
    <row r="55" spans="1:22" ht="10.5">
      <c r="A55" s="293"/>
      <c r="B55" s="293"/>
      <c r="C55" s="295"/>
      <c r="D55" s="312"/>
      <c r="E55" s="295"/>
      <c r="F55" s="295"/>
      <c r="G55" s="295"/>
      <c r="H55" s="57" t="s">
        <v>326</v>
      </c>
      <c r="I55" s="50" t="s">
        <v>308</v>
      </c>
      <c r="J55" s="57"/>
      <c r="K55" s="57"/>
      <c r="L55" s="60">
        <v>2</v>
      </c>
      <c r="M55" s="57"/>
      <c r="N55" s="50"/>
      <c r="O55" s="50"/>
      <c r="P55" s="50"/>
      <c r="Q55" s="50"/>
      <c r="R55" s="293"/>
      <c r="S55" s="50" t="s">
        <v>266</v>
      </c>
      <c r="T55" s="69"/>
      <c r="U55" s="69"/>
      <c r="V55" s="69"/>
    </row>
    <row r="56" spans="1:22" ht="10.5">
      <c r="A56" s="293"/>
      <c r="B56" s="293"/>
      <c r="C56" s="295"/>
      <c r="D56" s="312"/>
      <c r="E56" s="295"/>
      <c r="F56" s="295"/>
      <c r="G56" s="295"/>
      <c r="H56" s="57" t="s">
        <v>327</v>
      </c>
      <c r="I56" s="50" t="s">
        <v>308</v>
      </c>
      <c r="J56" s="57"/>
      <c r="K56" s="57"/>
      <c r="L56" s="61">
        <v>2</v>
      </c>
      <c r="M56" s="57"/>
      <c r="N56" s="50"/>
      <c r="O56" s="50"/>
      <c r="P56" s="50"/>
      <c r="Q56" s="50"/>
      <c r="R56" s="293"/>
      <c r="S56" s="50" t="s">
        <v>266</v>
      </c>
      <c r="T56" s="69"/>
      <c r="U56" s="69"/>
      <c r="V56" s="69"/>
    </row>
    <row r="57" spans="1:22" ht="10.5">
      <c r="A57" s="293"/>
      <c r="B57" s="293"/>
      <c r="C57" s="295"/>
      <c r="D57" s="312"/>
      <c r="E57" s="295"/>
      <c r="F57" s="295"/>
      <c r="G57" s="295"/>
      <c r="H57" s="57" t="s">
        <v>328</v>
      </c>
      <c r="I57" s="50" t="s">
        <v>308</v>
      </c>
      <c r="J57" s="57"/>
      <c r="K57" s="57"/>
      <c r="L57" s="61">
        <v>2</v>
      </c>
      <c r="M57" s="57"/>
      <c r="N57" s="50"/>
      <c r="O57" s="50"/>
      <c r="P57" s="50"/>
      <c r="Q57" s="50"/>
      <c r="R57" s="293"/>
      <c r="S57" s="50" t="s">
        <v>266</v>
      </c>
      <c r="T57" s="69"/>
      <c r="U57" s="69"/>
      <c r="V57" s="69"/>
    </row>
    <row r="58" spans="1:22" ht="10.5">
      <c r="A58" s="293"/>
      <c r="B58" s="293"/>
      <c r="C58" s="295"/>
      <c r="D58" s="312"/>
      <c r="E58" s="295"/>
      <c r="F58" s="295"/>
      <c r="G58" s="295"/>
      <c r="H58" s="57" t="s">
        <v>329</v>
      </c>
      <c r="I58" s="50" t="s">
        <v>310</v>
      </c>
      <c r="J58" s="57"/>
      <c r="K58" s="57"/>
      <c r="L58" s="61">
        <v>2</v>
      </c>
      <c r="M58" s="57"/>
      <c r="N58" s="50"/>
      <c r="O58" s="50"/>
      <c r="P58" s="50"/>
      <c r="Q58" s="50"/>
      <c r="R58" s="293"/>
      <c r="S58" s="50" t="s">
        <v>266</v>
      </c>
      <c r="T58" s="69"/>
      <c r="U58" s="69"/>
      <c r="V58" s="69"/>
    </row>
    <row r="59" spans="1:22" ht="10.5">
      <c r="A59" s="293"/>
      <c r="B59" s="293"/>
      <c r="C59" s="295"/>
      <c r="D59" s="312"/>
      <c r="E59" s="295"/>
      <c r="F59" s="295"/>
      <c r="G59" s="295"/>
      <c r="H59" s="57" t="s">
        <v>330</v>
      </c>
      <c r="I59" s="50" t="s">
        <v>310</v>
      </c>
      <c r="J59" s="57"/>
      <c r="K59" s="57"/>
      <c r="L59" s="61">
        <v>2</v>
      </c>
      <c r="M59" s="57"/>
      <c r="N59" s="50"/>
      <c r="O59" s="50"/>
      <c r="P59" s="50"/>
      <c r="Q59" s="50"/>
      <c r="R59" s="293"/>
      <c r="S59" s="50" t="s">
        <v>266</v>
      </c>
      <c r="T59" s="69"/>
      <c r="U59" s="69"/>
      <c r="V59" s="69"/>
    </row>
    <row r="60" spans="1:22" ht="10.5">
      <c r="A60" s="293"/>
      <c r="B60" s="293"/>
      <c r="C60" s="295"/>
      <c r="D60" s="312"/>
      <c r="E60" s="295"/>
      <c r="F60" s="295"/>
      <c r="G60" s="295"/>
      <c r="H60" s="57" t="s">
        <v>331</v>
      </c>
      <c r="I60" s="50" t="s">
        <v>308</v>
      </c>
      <c r="J60" s="57"/>
      <c r="K60" s="57"/>
      <c r="L60" s="61">
        <v>2</v>
      </c>
      <c r="M60" s="57"/>
      <c r="N60" s="50"/>
      <c r="O60" s="50"/>
      <c r="P60" s="50"/>
      <c r="Q60" s="50"/>
      <c r="R60" s="293"/>
      <c r="S60" s="50" t="s">
        <v>266</v>
      </c>
      <c r="T60" s="69"/>
      <c r="U60" s="69"/>
      <c r="V60" s="69"/>
    </row>
    <row r="61" spans="1:22" ht="10.5">
      <c r="A61" s="293"/>
      <c r="B61" s="293"/>
      <c r="C61" s="295"/>
      <c r="D61" s="312"/>
      <c r="E61" s="295"/>
      <c r="F61" s="295"/>
      <c r="G61" s="295"/>
      <c r="H61" s="57" t="s">
        <v>332</v>
      </c>
      <c r="I61" s="50" t="s">
        <v>308</v>
      </c>
      <c r="J61" s="57"/>
      <c r="K61" s="57"/>
      <c r="L61" s="61">
        <v>2</v>
      </c>
      <c r="M61" s="57"/>
      <c r="N61" s="50"/>
      <c r="O61" s="50"/>
      <c r="P61" s="50"/>
      <c r="Q61" s="50"/>
      <c r="R61" s="293"/>
      <c r="S61" s="50" t="s">
        <v>266</v>
      </c>
      <c r="T61" s="69"/>
      <c r="U61" s="69"/>
      <c r="V61" s="69"/>
    </row>
    <row r="62" spans="1:22" ht="10.5">
      <c r="A62" s="293"/>
      <c r="B62" s="293"/>
      <c r="C62" s="295"/>
      <c r="D62" s="312"/>
      <c r="E62" s="295"/>
      <c r="F62" s="295"/>
      <c r="G62" s="295"/>
      <c r="H62" s="57" t="s">
        <v>333</v>
      </c>
      <c r="I62" s="50" t="s">
        <v>308</v>
      </c>
      <c r="J62" s="57"/>
      <c r="K62" s="57"/>
      <c r="L62" s="61">
        <v>2</v>
      </c>
      <c r="M62" s="57"/>
      <c r="N62" s="50"/>
      <c r="O62" s="50"/>
      <c r="P62" s="50"/>
      <c r="Q62" s="50"/>
      <c r="R62" s="293"/>
      <c r="S62" s="50" t="s">
        <v>266</v>
      </c>
      <c r="T62" s="69"/>
      <c r="U62" s="69"/>
      <c r="V62" s="69"/>
    </row>
    <row r="63" spans="1:22" ht="18.75">
      <c r="A63" s="293"/>
      <c r="B63" s="293"/>
      <c r="C63" s="295"/>
      <c r="D63" s="312"/>
      <c r="E63" s="295"/>
      <c r="F63" s="295"/>
      <c r="G63" s="295"/>
      <c r="H63" s="57" t="s">
        <v>334</v>
      </c>
      <c r="I63" s="50" t="s">
        <v>308</v>
      </c>
      <c r="J63" s="57"/>
      <c r="K63" s="57"/>
      <c r="L63" s="61">
        <v>2</v>
      </c>
      <c r="M63" s="57"/>
      <c r="N63" s="50"/>
      <c r="O63" s="50"/>
      <c r="P63" s="50"/>
      <c r="Q63" s="50"/>
      <c r="R63" s="293"/>
      <c r="S63" s="50" t="s">
        <v>266</v>
      </c>
      <c r="T63" s="69"/>
      <c r="U63" s="69"/>
      <c r="V63" s="69"/>
    </row>
    <row r="64" spans="1:22" ht="10.5">
      <c r="A64" s="293"/>
      <c r="B64" s="293"/>
      <c r="C64" s="295"/>
      <c r="D64" s="312"/>
      <c r="E64" s="295"/>
      <c r="F64" s="295"/>
      <c r="G64" s="295"/>
      <c r="H64" s="57" t="s">
        <v>335</v>
      </c>
      <c r="I64" s="50" t="s">
        <v>308</v>
      </c>
      <c r="J64" s="57"/>
      <c r="K64" s="57"/>
      <c r="L64" s="61">
        <v>2</v>
      </c>
      <c r="M64" s="57"/>
      <c r="N64" s="50"/>
      <c r="O64" s="50"/>
      <c r="P64" s="50"/>
      <c r="Q64" s="50"/>
      <c r="R64" s="293"/>
      <c r="S64" s="50" t="s">
        <v>266</v>
      </c>
      <c r="T64" s="69"/>
      <c r="U64" s="69"/>
      <c r="V64" s="69"/>
    </row>
    <row r="65" spans="1:22" ht="10.5">
      <c r="A65" s="293"/>
      <c r="B65" s="293"/>
      <c r="C65" s="295"/>
      <c r="D65" s="312"/>
      <c r="E65" s="295"/>
      <c r="F65" s="295"/>
      <c r="G65" s="295"/>
      <c r="H65" s="57" t="s">
        <v>336</v>
      </c>
      <c r="I65" s="50" t="s">
        <v>308</v>
      </c>
      <c r="J65" s="57"/>
      <c r="K65" s="57"/>
      <c r="L65" s="61">
        <v>2</v>
      </c>
      <c r="M65" s="57"/>
      <c r="N65" s="50"/>
      <c r="O65" s="50"/>
      <c r="P65" s="50"/>
      <c r="Q65" s="50"/>
      <c r="R65" s="293"/>
      <c r="S65" s="50" t="s">
        <v>266</v>
      </c>
      <c r="T65" s="69"/>
      <c r="U65" s="69"/>
      <c r="V65" s="69"/>
    </row>
    <row r="66" spans="1:22" ht="10.5">
      <c r="A66" s="293"/>
      <c r="B66" s="293"/>
      <c r="C66" s="295"/>
      <c r="D66" s="312"/>
      <c r="E66" s="295"/>
      <c r="F66" s="295"/>
      <c r="G66" s="295"/>
      <c r="H66" s="57" t="s">
        <v>337</v>
      </c>
      <c r="I66" s="50" t="s">
        <v>308</v>
      </c>
      <c r="J66" s="57"/>
      <c r="K66" s="57"/>
      <c r="L66" s="61">
        <v>2</v>
      </c>
      <c r="M66" s="57"/>
      <c r="N66" s="50"/>
      <c r="O66" s="50"/>
      <c r="P66" s="50"/>
      <c r="Q66" s="50"/>
      <c r="R66" s="293"/>
      <c r="S66" s="50" t="s">
        <v>266</v>
      </c>
      <c r="T66" s="69"/>
      <c r="U66" s="69"/>
      <c r="V66" s="69"/>
    </row>
    <row r="67" spans="1:22" ht="15" customHeight="1">
      <c r="A67" s="293"/>
      <c r="B67" s="293"/>
      <c r="C67" s="295"/>
      <c r="D67" s="312"/>
      <c r="E67" s="295"/>
      <c r="F67" s="295"/>
      <c r="G67" s="295"/>
      <c r="H67" s="57" t="s">
        <v>338</v>
      </c>
      <c r="I67" s="50" t="s">
        <v>315</v>
      </c>
      <c r="J67" s="57"/>
      <c r="K67" s="57"/>
      <c r="L67" s="61">
        <v>2</v>
      </c>
      <c r="M67" s="57"/>
      <c r="N67" s="50"/>
      <c r="O67" s="50"/>
      <c r="P67" s="50"/>
      <c r="Q67" s="50"/>
      <c r="R67" s="293"/>
      <c r="S67" s="50" t="s">
        <v>266</v>
      </c>
      <c r="T67" s="69"/>
      <c r="U67" s="69"/>
      <c r="V67" s="69"/>
    </row>
    <row r="68" spans="1:22" ht="18.75" customHeight="1">
      <c r="A68" s="293"/>
      <c r="B68" s="293"/>
      <c r="C68" s="292" t="s">
        <v>339</v>
      </c>
      <c r="D68" s="313">
        <v>4</v>
      </c>
      <c r="E68" s="292">
        <v>4</v>
      </c>
      <c r="F68" s="334">
        <v>8</v>
      </c>
      <c r="G68" s="334">
        <v>8</v>
      </c>
      <c r="H68" s="57" t="s">
        <v>340</v>
      </c>
      <c r="I68" s="50" t="s">
        <v>308</v>
      </c>
      <c r="J68" s="57"/>
      <c r="K68" s="57"/>
      <c r="L68" s="50">
        <v>2</v>
      </c>
      <c r="M68" s="50"/>
      <c r="N68" s="50"/>
      <c r="O68" s="50"/>
      <c r="P68" s="50"/>
      <c r="Q68" s="50"/>
      <c r="R68" s="292" t="s">
        <v>189</v>
      </c>
      <c r="S68" s="50" t="s">
        <v>266</v>
      </c>
      <c r="T68" s="342"/>
      <c r="U68" s="69"/>
      <c r="V68" s="69"/>
    </row>
    <row r="69" spans="1:22" ht="10.5">
      <c r="A69" s="293"/>
      <c r="B69" s="293"/>
      <c r="C69" s="293"/>
      <c r="D69" s="314"/>
      <c r="E69" s="293"/>
      <c r="F69" s="335"/>
      <c r="G69" s="335"/>
      <c r="H69" s="57" t="s">
        <v>341</v>
      </c>
      <c r="I69" s="50" t="s">
        <v>308</v>
      </c>
      <c r="J69" s="57"/>
      <c r="K69" s="57"/>
      <c r="L69" s="50">
        <v>2</v>
      </c>
      <c r="M69" s="50"/>
      <c r="N69" s="50"/>
      <c r="O69" s="50"/>
      <c r="P69" s="50"/>
      <c r="Q69" s="50"/>
      <c r="R69" s="293"/>
      <c r="S69" s="50" t="s">
        <v>266</v>
      </c>
      <c r="T69" s="342"/>
      <c r="U69" s="69"/>
      <c r="V69" s="69"/>
    </row>
    <row r="70" spans="1:22" ht="12" customHeight="1">
      <c r="A70" s="293"/>
      <c r="B70" s="293"/>
      <c r="C70" s="293"/>
      <c r="D70" s="314"/>
      <c r="E70" s="293"/>
      <c r="F70" s="335"/>
      <c r="G70" s="335"/>
      <c r="H70" s="57" t="s">
        <v>342</v>
      </c>
      <c r="I70" s="50" t="s">
        <v>308</v>
      </c>
      <c r="J70" s="57"/>
      <c r="K70" s="57"/>
      <c r="L70" s="50">
        <v>2</v>
      </c>
      <c r="M70" s="50"/>
      <c r="N70" s="50"/>
      <c r="O70" s="50"/>
      <c r="P70" s="50"/>
      <c r="Q70" s="50"/>
      <c r="R70" s="293"/>
      <c r="S70" s="50" t="s">
        <v>266</v>
      </c>
      <c r="T70" s="342"/>
      <c r="U70" s="69"/>
      <c r="V70" s="69"/>
    </row>
    <row r="71" spans="1:22" ht="13.5" customHeight="1">
      <c r="A71" s="293"/>
      <c r="B71" s="293"/>
      <c r="C71" s="294"/>
      <c r="D71" s="315"/>
      <c r="E71" s="294"/>
      <c r="F71" s="336"/>
      <c r="G71" s="336"/>
      <c r="H71" s="57" t="s">
        <v>343</v>
      </c>
      <c r="I71" s="50" t="s">
        <v>308</v>
      </c>
      <c r="J71" s="50"/>
      <c r="K71" s="50"/>
      <c r="L71" s="50">
        <v>2</v>
      </c>
      <c r="M71" s="50"/>
      <c r="N71" s="50"/>
      <c r="O71" s="50"/>
      <c r="P71" s="50"/>
      <c r="Q71" s="50"/>
      <c r="R71" s="294"/>
      <c r="S71" s="50" t="s">
        <v>266</v>
      </c>
      <c r="T71" s="342"/>
      <c r="U71" s="69"/>
      <c r="V71" s="69"/>
    </row>
    <row r="72" spans="1:22" ht="10.5">
      <c r="A72" s="293"/>
      <c r="B72" s="293"/>
      <c r="C72" s="292" t="s">
        <v>344</v>
      </c>
      <c r="D72" s="313">
        <v>3.5</v>
      </c>
      <c r="E72" s="292">
        <v>4</v>
      </c>
      <c r="F72" s="334">
        <v>8</v>
      </c>
      <c r="G72" s="334">
        <v>8</v>
      </c>
      <c r="H72" s="57" t="s">
        <v>345</v>
      </c>
      <c r="I72" s="50" t="s">
        <v>308</v>
      </c>
      <c r="J72" s="50"/>
      <c r="K72" s="50"/>
      <c r="L72" s="50"/>
      <c r="M72" s="50"/>
      <c r="N72" s="50">
        <v>2</v>
      </c>
      <c r="O72" s="50"/>
      <c r="P72" s="50"/>
      <c r="Q72" s="50"/>
      <c r="R72" s="292" t="s">
        <v>189</v>
      </c>
      <c r="S72" s="50" t="s">
        <v>266</v>
      </c>
      <c r="T72" s="69"/>
      <c r="U72" s="69"/>
      <c r="V72" s="69"/>
    </row>
    <row r="73" spans="1:22" ht="10.5">
      <c r="A73" s="293"/>
      <c r="B73" s="293"/>
      <c r="C73" s="293"/>
      <c r="D73" s="314"/>
      <c r="E73" s="293"/>
      <c r="F73" s="335"/>
      <c r="G73" s="335"/>
      <c r="H73" s="57" t="s">
        <v>346</v>
      </c>
      <c r="I73" s="50" t="s">
        <v>308</v>
      </c>
      <c r="J73" s="50"/>
      <c r="K73" s="50"/>
      <c r="L73" s="50"/>
      <c r="M73" s="50"/>
      <c r="N73" s="50">
        <v>2</v>
      </c>
      <c r="O73" s="50"/>
      <c r="P73" s="50"/>
      <c r="Q73" s="50"/>
      <c r="R73" s="293"/>
      <c r="S73" s="50" t="s">
        <v>266</v>
      </c>
      <c r="T73" s="69"/>
      <c r="U73" s="69"/>
      <c r="V73" s="69"/>
    </row>
    <row r="74" spans="1:22" ht="10.5">
      <c r="A74" s="293"/>
      <c r="B74" s="293"/>
      <c r="C74" s="293"/>
      <c r="D74" s="314"/>
      <c r="E74" s="293"/>
      <c r="F74" s="335"/>
      <c r="G74" s="335"/>
      <c r="H74" s="57" t="s">
        <v>347</v>
      </c>
      <c r="I74" s="50" t="s">
        <v>308</v>
      </c>
      <c r="J74" s="50"/>
      <c r="K74" s="50"/>
      <c r="L74" s="50"/>
      <c r="M74" s="50"/>
      <c r="N74" s="50">
        <v>2</v>
      </c>
      <c r="O74" s="50"/>
      <c r="P74" s="50"/>
      <c r="Q74" s="50"/>
      <c r="R74" s="293"/>
      <c r="S74" s="50" t="s">
        <v>266</v>
      </c>
      <c r="T74" s="69"/>
      <c r="U74" s="69"/>
      <c r="V74" s="69"/>
    </row>
    <row r="75" spans="1:22" ht="13.5" customHeight="1">
      <c r="A75" s="293"/>
      <c r="B75" s="293"/>
      <c r="C75" s="294"/>
      <c r="D75" s="315"/>
      <c r="E75" s="294"/>
      <c r="F75" s="336"/>
      <c r="G75" s="336"/>
      <c r="H75" s="57" t="s">
        <v>348</v>
      </c>
      <c r="I75" s="50" t="s">
        <v>315</v>
      </c>
      <c r="J75" s="50"/>
      <c r="K75" s="50"/>
      <c r="L75" s="50"/>
      <c r="M75" s="50"/>
      <c r="N75" s="50">
        <v>2</v>
      </c>
      <c r="O75" s="50"/>
      <c r="P75" s="50"/>
      <c r="Q75" s="50"/>
      <c r="R75" s="294"/>
      <c r="S75" s="50" t="s">
        <v>266</v>
      </c>
      <c r="T75" s="69"/>
      <c r="U75" s="69"/>
      <c r="V75" s="69"/>
    </row>
    <row r="76" spans="1:22" ht="10.5">
      <c r="A76" s="293"/>
      <c r="B76" s="293"/>
      <c r="C76" s="295" t="s">
        <v>349</v>
      </c>
      <c r="D76" s="312">
        <v>3</v>
      </c>
      <c r="E76" s="295">
        <v>3</v>
      </c>
      <c r="F76" s="333">
        <v>6</v>
      </c>
      <c r="G76" s="333">
        <v>6</v>
      </c>
      <c r="H76" s="57" t="s">
        <v>350</v>
      </c>
      <c r="I76" s="50" t="s">
        <v>308</v>
      </c>
      <c r="J76" s="50"/>
      <c r="K76" s="50"/>
      <c r="L76" s="50"/>
      <c r="M76" s="50"/>
      <c r="N76" s="50">
        <v>2</v>
      </c>
      <c r="O76" s="50"/>
      <c r="P76" s="50"/>
      <c r="Q76" s="50"/>
      <c r="R76" s="295" t="s">
        <v>189</v>
      </c>
      <c r="S76" s="50" t="s">
        <v>266</v>
      </c>
      <c r="T76" s="69"/>
      <c r="U76" s="69"/>
      <c r="V76" s="69"/>
    </row>
    <row r="77" spans="1:22" ht="10.5">
      <c r="A77" s="293"/>
      <c r="B77" s="293"/>
      <c r="C77" s="295"/>
      <c r="D77" s="312"/>
      <c r="E77" s="295"/>
      <c r="F77" s="333"/>
      <c r="G77" s="333"/>
      <c r="H77" s="57" t="s">
        <v>351</v>
      </c>
      <c r="I77" s="50" t="s">
        <v>315</v>
      </c>
      <c r="J77" s="50"/>
      <c r="K77" s="50"/>
      <c r="L77" s="50"/>
      <c r="M77" s="50"/>
      <c r="N77" s="50">
        <v>2</v>
      </c>
      <c r="O77" s="50"/>
      <c r="P77" s="50"/>
      <c r="Q77" s="50"/>
      <c r="R77" s="295"/>
      <c r="S77" s="50" t="s">
        <v>266</v>
      </c>
      <c r="T77" s="69"/>
      <c r="U77" s="69"/>
      <c r="V77" s="69"/>
    </row>
    <row r="78" spans="1:22" ht="10.5">
      <c r="A78" s="293"/>
      <c r="B78" s="293"/>
      <c r="C78" s="295"/>
      <c r="D78" s="312"/>
      <c r="E78" s="295"/>
      <c r="F78" s="333"/>
      <c r="G78" s="333"/>
      <c r="H78" s="57" t="s">
        <v>352</v>
      </c>
      <c r="I78" s="50" t="s">
        <v>308</v>
      </c>
      <c r="J78" s="50"/>
      <c r="K78" s="50"/>
      <c r="L78" s="50"/>
      <c r="M78" s="50"/>
      <c r="N78" s="50">
        <v>2</v>
      </c>
      <c r="O78" s="50"/>
      <c r="P78" s="50"/>
      <c r="Q78" s="50"/>
      <c r="R78" s="295"/>
      <c r="S78" s="50" t="s">
        <v>266</v>
      </c>
      <c r="T78" s="69"/>
      <c r="U78" s="69"/>
      <c r="V78" s="69"/>
    </row>
    <row r="79" spans="1:22" ht="10.5" customHeight="1">
      <c r="A79" s="293"/>
      <c r="B79" s="293"/>
      <c r="C79" s="300" t="s">
        <v>353</v>
      </c>
      <c r="D79" s="316">
        <v>4.5</v>
      </c>
      <c r="E79" s="325">
        <v>4</v>
      </c>
      <c r="F79" s="337">
        <v>8</v>
      </c>
      <c r="G79" s="337">
        <v>8</v>
      </c>
      <c r="H79" s="57" t="s">
        <v>354</v>
      </c>
      <c r="I79" s="57" t="s">
        <v>308</v>
      </c>
      <c r="J79" s="71"/>
      <c r="K79" s="71"/>
      <c r="L79" s="71"/>
      <c r="M79" s="71"/>
      <c r="N79" s="71"/>
      <c r="O79" s="50">
        <v>2</v>
      </c>
      <c r="P79" s="71"/>
      <c r="Q79" s="71"/>
      <c r="R79" s="340" t="s">
        <v>189</v>
      </c>
      <c r="S79" s="50" t="s">
        <v>266</v>
      </c>
      <c r="T79" s="69"/>
      <c r="U79" s="69"/>
      <c r="V79" s="69"/>
    </row>
    <row r="80" spans="1:22" ht="18.75" customHeight="1">
      <c r="A80" s="293"/>
      <c r="B80" s="293"/>
      <c r="C80" s="300"/>
      <c r="D80" s="316"/>
      <c r="E80" s="326"/>
      <c r="F80" s="338"/>
      <c r="G80" s="338"/>
      <c r="H80" s="57" t="s">
        <v>355</v>
      </c>
      <c r="I80" s="57" t="s">
        <v>308</v>
      </c>
      <c r="J80" s="71"/>
      <c r="K80" s="71"/>
      <c r="L80" s="71"/>
      <c r="M80" s="71"/>
      <c r="N80" s="71"/>
      <c r="O80" s="50">
        <v>2</v>
      </c>
      <c r="P80" s="71"/>
      <c r="Q80" s="71"/>
      <c r="R80" s="340"/>
      <c r="S80" s="50" t="s">
        <v>266</v>
      </c>
      <c r="T80" s="69"/>
      <c r="U80" s="69"/>
      <c r="V80" s="69"/>
    </row>
    <row r="81" spans="1:22" ht="10.5">
      <c r="A81" s="293"/>
      <c r="B81" s="293"/>
      <c r="C81" s="300"/>
      <c r="D81" s="316"/>
      <c r="E81" s="326"/>
      <c r="F81" s="338"/>
      <c r="G81" s="338"/>
      <c r="H81" s="57" t="s">
        <v>356</v>
      </c>
      <c r="I81" s="57" t="s">
        <v>308</v>
      </c>
      <c r="J81" s="71"/>
      <c r="K81" s="71"/>
      <c r="L81" s="71"/>
      <c r="M81" s="71"/>
      <c r="N81" s="71"/>
      <c r="O81" s="50">
        <v>2</v>
      </c>
      <c r="P81" s="71"/>
      <c r="Q81" s="71"/>
      <c r="R81" s="340"/>
      <c r="S81" s="50" t="s">
        <v>266</v>
      </c>
      <c r="T81" s="69"/>
      <c r="U81" s="69"/>
      <c r="V81" s="69"/>
    </row>
    <row r="82" spans="1:22" ht="9.75" customHeight="1">
      <c r="A82" s="293"/>
      <c r="B82" s="293"/>
      <c r="C82" s="300"/>
      <c r="D82" s="316"/>
      <c r="E82" s="327"/>
      <c r="F82" s="339"/>
      <c r="G82" s="339"/>
      <c r="H82" s="57" t="s">
        <v>357</v>
      </c>
      <c r="I82" s="57" t="s">
        <v>315</v>
      </c>
      <c r="J82" s="71"/>
      <c r="K82" s="71"/>
      <c r="L82" s="71"/>
      <c r="M82" s="71"/>
      <c r="N82" s="71"/>
      <c r="O82" s="50">
        <v>2</v>
      </c>
      <c r="P82" s="71"/>
      <c r="Q82" s="71"/>
      <c r="R82" s="340"/>
      <c r="S82" s="50" t="s">
        <v>266</v>
      </c>
      <c r="T82" s="69"/>
      <c r="U82" s="69"/>
      <c r="V82" s="69"/>
    </row>
    <row r="83" spans="1:22" ht="11.25" customHeight="1">
      <c r="A83" s="293"/>
      <c r="B83" s="293"/>
      <c r="C83" s="292" t="s">
        <v>358</v>
      </c>
      <c r="D83" s="313">
        <v>0.5</v>
      </c>
      <c r="E83" s="292">
        <v>6</v>
      </c>
      <c r="F83" s="292">
        <v>16</v>
      </c>
      <c r="G83" s="292">
        <v>16</v>
      </c>
      <c r="H83" s="57" t="s">
        <v>359</v>
      </c>
      <c r="I83" s="50" t="s">
        <v>308</v>
      </c>
      <c r="J83" s="50"/>
      <c r="K83" s="50"/>
      <c r="L83" s="50"/>
      <c r="M83" s="50"/>
      <c r="N83" s="50"/>
      <c r="O83" s="50">
        <v>2</v>
      </c>
      <c r="P83" s="50"/>
      <c r="Q83" s="50"/>
      <c r="R83" s="292" t="s">
        <v>265</v>
      </c>
      <c r="S83" s="50" t="s">
        <v>266</v>
      </c>
      <c r="T83" s="69"/>
      <c r="U83" s="69"/>
      <c r="V83" s="69"/>
    </row>
    <row r="84" spans="1:22" ht="10.5">
      <c r="A84" s="293"/>
      <c r="B84" s="293"/>
      <c r="C84" s="293"/>
      <c r="D84" s="314"/>
      <c r="E84" s="293"/>
      <c r="F84" s="293"/>
      <c r="G84" s="293"/>
      <c r="H84" s="57" t="s">
        <v>360</v>
      </c>
      <c r="I84" s="50" t="s">
        <v>308</v>
      </c>
      <c r="J84" s="50"/>
      <c r="K84" s="50"/>
      <c r="L84" s="50"/>
      <c r="M84" s="50"/>
      <c r="N84" s="50"/>
      <c r="O84" s="50">
        <v>2</v>
      </c>
      <c r="P84" s="50"/>
      <c r="Q84" s="50"/>
      <c r="R84" s="293"/>
      <c r="S84" s="50" t="s">
        <v>266</v>
      </c>
      <c r="T84" s="69"/>
      <c r="U84" s="69"/>
      <c r="V84" s="69"/>
    </row>
    <row r="85" spans="1:22" ht="10.5">
      <c r="A85" s="293"/>
      <c r="B85" s="293"/>
      <c r="C85" s="293"/>
      <c r="D85" s="314"/>
      <c r="E85" s="293"/>
      <c r="F85" s="293"/>
      <c r="G85" s="293"/>
      <c r="H85" s="57" t="s">
        <v>361</v>
      </c>
      <c r="I85" s="50" t="s">
        <v>308</v>
      </c>
      <c r="J85" s="50"/>
      <c r="K85" s="50"/>
      <c r="L85" s="50"/>
      <c r="M85" s="50"/>
      <c r="N85" s="50"/>
      <c r="O85" s="50">
        <v>2</v>
      </c>
      <c r="P85" s="50"/>
      <c r="Q85" s="50"/>
      <c r="R85" s="293"/>
      <c r="S85" s="50" t="s">
        <v>266</v>
      </c>
      <c r="T85" s="69"/>
      <c r="U85" s="69"/>
      <c r="V85" s="69"/>
    </row>
    <row r="86" spans="1:22" ht="10.5">
      <c r="A86" s="293"/>
      <c r="B86" s="293"/>
      <c r="C86" s="293"/>
      <c r="D86" s="314"/>
      <c r="E86" s="293"/>
      <c r="F86" s="293"/>
      <c r="G86" s="293"/>
      <c r="H86" s="57" t="s">
        <v>362</v>
      </c>
      <c r="I86" s="50" t="s">
        <v>308</v>
      </c>
      <c r="J86" s="50"/>
      <c r="K86" s="50"/>
      <c r="L86" s="50"/>
      <c r="M86" s="50"/>
      <c r="N86" s="50"/>
      <c r="O86" s="50">
        <v>2</v>
      </c>
      <c r="P86" s="50"/>
      <c r="Q86" s="50"/>
      <c r="R86" s="293"/>
      <c r="S86" s="50" t="s">
        <v>266</v>
      </c>
      <c r="T86" s="69"/>
      <c r="U86" s="69"/>
      <c r="V86" s="69"/>
    </row>
    <row r="87" spans="1:22" ht="10.5">
      <c r="A87" s="293"/>
      <c r="B87" s="293"/>
      <c r="C87" s="293"/>
      <c r="D87" s="314"/>
      <c r="E87" s="293"/>
      <c r="F87" s="293"/>
      <c r="G87" s="293"/>
      <c r="H87" s="57" t="s">
        <v>363</v>
      </c>
      <c r="I87" s="50" t="s">
        <v>308</v>
      </c>
      <c r="J87" s="53"/>
      <c r="K87" s="53"/>
      <c r="L87" s="53"/>
      <c r="M87" s="70"/>
      <c r="N87" s="50"/>
      <c r="O87" s="50">
        <v>2</v>
      </c>
      <c r="P87" s="53"/>
      <c r="Q87" s="53"/>
      <c r="R87" s="293"/>
      <c r="S87" s="50" t="s">
        <v>266</v>
      </c>
      <c r="T87" s="69"/>
      <c r="U87" s="69"/>
      <c r="V87" s="69"/>
    </row>
    <row r="88" spans="1:22" ht="10.5">
      <c r="A88" s="293"/>
      <c r="B88" s="293"/>
      <c r="C88" s="293"/>
      <c r="D88" s="314"/>
      <c r="E88" s="293"/>
      <c r="F88" s="293"/>
      <c r="G88" s="293"/>
      <c r="H88" s="57" t="s">
        <v>364</v>
      </c>
      <c r="I88" s="50" t="s">
        <v>308</v>
      </c>
      <c r="J88" s="50"/>
      <c r="K88" s="50"/>
      <c r="L88" s="50"/>
      <c r="M88" s="54"/>
      <c r="N88" s="50"/>
      <c r="O88" s="50">
        <v>2</v>
      </c>
      <c r="P88" s="50"/>
      <c r="Q88" s="50"/>
      <c r="R88" s="293"/>
      <c r="S88" s="50" t="s">
        <v>266</v>
      </c>
      <c r="T88" s="69"/>
      <c r="U88" s="69"/>
      <c r="V88" s="69"/>
    </row>
    <row r="89" spans="1:22" ht="10.5">
      <c r="A89" s="293"/>
      <c r="B89" s="293"/>
      <c r="C89" s="293"/>
      <c r="D89" s="314"/>
      <c r="E89" s="293"/>
      <c r="F89" s="293"/>
      <c r="G89" s="293"/>
      <c r="H89" s="57" t="s">
        <v>365</v>
      </c>
      <c r="I89" s="50" t="s">
        <v>308</v>
      </c>
      <c r="J89" s="50"/>
      <c r="K89" s="50"/>
      <c r="L89" s="50"/>
      <c r="M89" s="54"/>
      <c r="N89" s="50"/>
      <c r="O89" s="50">
        <v>2</v>
      </c>
      <c r="P89" s="50"/>
      <c r="Q89" s="50"/>
      <c r="R89" s="293"/>
      <c r="S89" s="50" t="s">
        <v>266</v>
      </c>
      <c r="T89" s="69"/>
      <c r="U89" s="69"/>
      <c r="V89" s="69"/>
    </row>
    <row r="90" spans="1:22" ht="10.5">
      <c r="A90" s="293"/>
      <c r="B90" s="293"/>
      <c r="C90" s="294"/>
      <c r="D90" s="315"/>
      <c r="E90" s="294"/>
      <c r="F90" s="294"/>
      <c r="G90" s="294"/>
      <c r="H90" s="57" t="s">
        <v>366</v>
      </c>
      <c r="I90" s="50" t="s">
        <v>308</v>
      </c>
      <c r="J90" s="50"/>
      <c r="K90" s="50"/>
      <c r="L90" s="50"/>
      <c r="M90" s="54"/>
      <c r="N90" s="50"/>
      <c r="O90" s="50">
        <v>2</v>
      </c>
      <c r="P90" s="50"/>
      <c r="Q90" s="50"/>
      <c r="R90" s="294"/>
      <c r="S90" s="50" t="s">
        <v>266</v>
      </c>
      <c r="T90" s="69"/>
      <c r="U90" s="69"/>
      <c r="V90" s="69"/>
    </row>
    <row r="91" spans="1:22" ht="10.5">
      <c r="A91" s="293"/>
      <c r="B91" s="293"/>
      <c r="C91" s="292" t="s">
        <v>367</v>
      </c>
      <c r="D91" s="313">
        <v>3</v>
      </c>
      <c r="E91" s="292">
        <v>3</v>
      </c>
      <c r="F91" s="292">
        <v>8</v>
      </c>
      <c r="G91" s="292">
        <v>8</v>
      </c>
      <c r="H91" s="57" t="s">
        <v>368</v>
      </c>
      <c r="I91" s="50" t="s">
        <v>310</v>
      </c>
      <c r="J91" s="50"/>
      <c r="K91" s="50"/>
      <c r="L91" s="50"/>
      <c r="M91" s="50">
        <v>4</v>
      </c>
      <c r="N91" s="50"/>
      <c r="O91" s="50"/>
      <c r="P91" s="50"/>
      <c r="Q91" s="50"/>
      <c r="R91" s="292" t="s">
        <v>189</v>
      </c>
      <c r="S91" s="50" t="s">
        <v>266</v>
      </c>
      <c r="T91" s="69"/>
      <c r="U91" s="69"/>
      <c r="V91" s="69"/>
    </row>
    <row r="92" spans="1:22" ht="10.5">
      <c r="A92" s="293"/>
      <c r="B92" s="293"/>
      <c r="C92" s="293"/>
      <c r="D92" s="314"/>
      <c r="E92" s="293"/>
      <c r="F92" s="293"/>
      <c r="G92" s="293"/>
      <c r="H92" s="57" t="s">
        <v>369</v>
      </c>
      <c r="I92" s="50" t="s">
        <v>308</v>
      </c>
      <c r="J92" s="50"/>
      <c r="K92" s="50"/>
      <c r="L92" s="50"/>
      <c r="M92" s="50">
        <v>2</v>
      </c>
      <c r="N92" s="50"/>
      <c r="O92" s="50"/>
      <c r="P92" s="50"/>
      <c r="Q92" s="50"/>
      <c r="R92" s="293"/>
      <c r="S92" s="50" t="s">
        <v>266</v>
      </c>
      <c r="T92" s="69"/>
      <c r="U92" s="69"/>
      <c r="V92" s="69"/>
    </row>
    <row r="93" spans="1:22" ht="17.25" customHeight="1">
      <c r="A93" s="293"/>
      <c r="B93" s="293"/>
      <c r="C93" s="294"/>
      <c r="D93" s="315"/>
      <c r="E93" s="294"/>
      <c r="F93" s="294"/>
      <c r="G93" s="294"/>
      <c r="H93" s="57" t="s">
        <v>370</v>
      </c>
      <c r="I93" s="50" t="s">
        <v>308</v>
      </c>
      <c r="J93" s="50"/>
      <c r="K93" s="50"/>
      <c r="L93" s="50"/>
      <c r="M93" s="50">
        <v>2</v>
      </c>
      <c r="N93" s="50"/>
      <c r="O93" s="50"/>
      <c r="P93" s="50"/>
      <c r="Q93" s="50"/>
      <c r="R93" s="294"/>
      <c r="S93" s="50" t="s">
        <v>266</v>
      </c>
      <c r="T93" s="69"/>
      <c r="U93" s="69"/>
      <c r="V93" s="69"/>
    </row>
    <row r="94" spans="1:22" ht="18.75" customHeight="1">
      <c r="A94" s="293"/>
      <c r="B94" s="293"/>
      <c r="C94" s="292" t="s">
        <v>371</v>
      </c>
      <c r="D94" s="313">
        <v>2</v>
      </c>
      <c r="E94" s="292">
        <v>4</v>
      </c>
      <c r="F94" s="292">
        <v>8</v>
      </c>
      <c r="G94" s="292">
        <v>8</v>
      </c>
      <c r="H94" s="57" t="s">
        <v>372</v>
      </c>
      <c r="I94" s="50" t="s">
        <v>308</v>
      </c>
      <c r="J94" s="50"/>
      <c r="K94" s="50"/>
      <c r="L94" s="50"/>
      <c r="M94" s="50"/>
      <c r="N94" s="50">
        <v>2</v>
      </c>
      <c r="O94" s="50"/>
      <c r="P94" s="50"/>
      <c r="Q94" s="50"/>
      <c r="R94" s="292" t="s">
        <v>189</v>
      </c>
      <c r="S94" s="50" t="s">
        <v>266</v>
      </c>
      <c r="T94" s="69"/>
      <c r="U94" s="69"/>
      <c r="V94" s="69"/>
    </row>
    <row r="95" spans="1:22" ht="14.25" customHeight="1">
      <c r="A95" s="293"/>
      <c r="B95" s="293"/>
      <c r="C95" s="293"/>
      <c r="D95" s="314"/>
      <c r="E95" s="293"/>
      <c r="F95" s="293"/>
      <c r="G95" s="293"/>
      <c r="H95" s="57" t="s">
        <v>373</v>
      </c>
      <c r="I95" s="50" t="s">
        <v>308</v>
      </c>
      <c r="J95" s="50"/>
      <c r="K95" s="50"/>
      <c r="L95" s="50"/>
      <c r="M95" s="50"/>
      <c r="N95" s="50">
        <v>2</v>
      </c>
      <c r="O95" s="50"/>
      <c r="P95" s="50"/>
      <c r="Q95" s="50"/>
      <c r="R95" s="293"/>
      <c r="S95" s="50" t="s">
        <v>266</v>
      </c>
      <c r="T95" s="69"/>
      <c r="U95" s="69"/>
      <c r="V95" s="69"/>
    </row>
    <row r="96" spans="1:22" ht="10.5">
      <c r="A96" s="293"/>
      <c r="B96" s="293"/>
      <c r="C96" s="293"/>
      <c r="D96" s="314"/>
      <c r="E96" s="293"/>
      <c r="F96" s="293"/>
      <c r="G96" s="293"/>
      <c r="H96" s="57" t="s">
        <v>374</v>
      </c>
      <c r="I96" s="50" t="s">
        <v>308</v>
      </c>
      <c r="J96" s="50"/>
      <c r="K96" s="50"/>
      <c r="L96" s="50"/>
      <c r="M96" s="50"/>
      <c r="N96" s="50">
        <v>2</v>
      </c>
      <c r="O96" s="50"/>
      <c r="P96" s="50"/>
      <c r="Q96" s="50"/>
      <c r="R96" s="293"/>
      <c r="S96" s="50" t="s">
        <v>266</v>
      </c>
      <c r="T96" s="69"/>
      <c r="U96" s="69"/>
      <c r="V96" s="69"/>
    </row>
    <row r="97" spans="1:22" ht="18.75" customHeight="1">
      <c r="A97" s="293"/>
      <c r="B97" s="293"/>
      <c r="C97" s="294"/>
      <c r="D97" s="315"/>
      <c r="E97" s="294"/>
      <c r="F97" s="294"/>
      <c r="G97" s="294"/>
      <c r="H97" s="57" t="s">
        <v>375</v>
      </c>
      <c r="I97" s="50" t="s">
        <v>315</v>
      </c>
      <c r="J97" s="50"/>
      <c r="K97" s="50"/>
      <c r="L97" s="57"/>
      <c r="M97" s="57"/>
      <c r="N97" s="50">
        <v>2</v>
      </c>
      <c r="O97" s="50"/>
      <c r="P97" s="50"/>
      <c r="Q97" s="50"/>
      <c r="R97" s="294"/>
      <c r="S97" s="50" t="s">
        <v>266</v>
      </c>
      <c r="T97" s="69"/>
      <c r="U97" s="69"/>
      <c r="V97" s="69"/>
    </row>
    <row r="98" spans="1:22" s="45" customFormat="1" ht="18.75" customHeight="1">
      <c r="A98" s="293"/>
      <c r="B98" s="293"/>
      <c r="C98" s="292" t="s">
        <v>376</v>
      </c>
      <c r="D98" s="313" t="s">
        <v>377</v>
      </c>
      <c r="E98" s="292">
        <v>5</v>
      </c>
      <c r="F98" s="334">
        <v>116</v>
      </c>
      <c r="G98" s="334">
        <v>32</v>
      </c>
      <c r="H98" s="57" t="s">
        <v>378</v>
      </c>
      <c r="I98" s="50" t="s">
        <v>379</v>
      </c>
      <c r="J98" s="50"/>
      <c r="K98" s="50"/>
      <c r="L98" s="57"/>
      <c r="M98" s="57"/>
      <c r="N98" s="50">
        <v>4</v>
      </c>
      <c r="O98" s="50"/>
      <c r="P98" s="50"/>
      <c r="Q98" s="50"/>
      <c r="R98" s="52" t="s">
        <v>189</v>
      </c>
      <c r="S98" s="49" t="s">
        <v>266</v>
      </c>
      <c r="T98" s="69"/>
      <c r="U98" s="69"/>
      <c r="V98" s="69"/>
    </row>
    <row r="99" spans="1:22" ht="15.75" customHeight="1">
      <c r="A99" s="293"/>
      <c r="B99" s="293"/>
      <c r="C99" s="293"/>
      <c r="D99" s="314"/>
      <c r="E99" s="293"/>
      <c r="F99" s="335"/>
      <c r="G99" s="335"/>
      <c r="H99" s="57" t="s">
        <v>380</v>
      </c>
      <c r="I99" s="50" t="s">
        <v>310</v>
      </c>
      <c r="J99" s="57"/>
      <c r="K99" s="57"/>
      <c r="L99" s="57"/>
      <c r="M99" s="57"/>
      <c r="N99" s="50">
        <v>28</v>
      </c>
      <c r="O99" s="57"/>
      <c r="P99" s="57"/>
      <c r="Q99" s="57"/>
      <c r="R99" s="292" t="s">
        <v>189</v>
      </c>
      <c r="S99" s="292" t="s">
        <v>269</v>
      </c>
      <c r="T99" s="69"/>
      <c r="U99" s="69"/>
      <c r="V99" s="69"/>
    </row>
    <row r="100" spans="1:22" ht="13.5" customHeight="1">
      <c r="A100" s="293"/>
      <c r="B100" s="293"/>
      <c r="C100" s="293"/>
      <c r="D100" s="314"/>
      <c r="E100" s="293"/>
      <c r="F100" s="335"/>
      <c r="G100" s="335"/>
      <c r="H100" s="57" t="s">
        <v>381</v>
      </c>
      <c r="I100" s="50" t="s">
        <v>310</v>
      </c>
      <c r="J100" s="57"/>
      <c r="K100" s="57"/>
      <c r="L100" s="57"/>
      <c r="M100" s="57"/>
      <c r="N100" s="50">
        <v>28</v>
      </c>
      <c r="O100" s="57"/>
      <c r="P100" s="57"/>
      <c r="Q100" s="57"/>
      <c r="R100" s="293"/>
      <c r="S100" s="293"/>
      <c r="T100" s="69"/>
      <c r="U100" s="69"/>
      <c r="V100" s="69"/>
    </row>
    <row r="101" spans="1:22" ht="10.5">
      <c r="A101" s="293"/>
      <c r="B101" s="293"/>
      <c r="C101" s="293"/>
      <c r="D101" s="314"/>
      <c r="E101" s="293"/>
      <c r="F101" s="335"/>
      <c r="G101" s="335"/>
      <c r="H101" s="57" t="s">
        <v>382</v>
      </c>
      <c r="I101" s="50" t="s">
        <v>310</v>
      </c>
      <c r="J101" s="57"/>
      <c r="K101" s="57"/>
      <c r="L101" s="57"/>
      <c r="M101" s="57"/>
      <c r="N101" s="50">
        <v>28</v>
      </c>
      <c r="O101" s="57"/>
      <c r="P101" s="57"/>
      <c r="Q101" s="57"/>
      <c r="R101" s="293"/>
      <c r="S101" s="293"/>
      <c r="T101" s="69"/>
      <c r="U101" s="69"/>
      <c r="V101" s="69"/>
    </row>
    <row r="102" spans="1:22" ht="10.5">
      <c r="A102" s="293"/>
      <c r="B102" s="293"/>
      <c r="C102" s="294"/>
      <c r="D102" s="315"/>
      <c r="E102" s="294"/>
      <c r="F102" s="336"/>
      <c r="G102" s="336"/>
      <c r="H102" s="57" t="s">
        <v>383</v>
      </c>
      <c r="I102" s="50" t="s">
        <v>310</v>
      </c>
      <c r="J102" s="57"/>
      <c r="K102" s="50"/>
      <c r="L102" s="50"/>
      <c r="M102" s="50"/>
      <c r="N102" s="50">
        <v>28</v>
      </c>
      <c r="O102" s="57"/>
      <c r="P102" s="57"/>
      <c r="Q102" s="57"/>
      <c r="R102" s="294"/>
      <c r="S102" s="294"/>
      <c r="T102" s="69"/>
      <c r="U102" s="69"/>
      <c r="V102" s="69"/>
    </row>
    <row r="103" spans="1:22" ht="21.75" customHeight="1">
      <c r="A103" s="293"/>
      <c r="B103" s="293"/>
      <c r="C103" s="295" t="s">
        <v>384</v>
      </c>
      <c r="D103" s="312">
        <v>2</v>
      </c>
      <c r="E103" s="295">
        <v>4</v>
      </c>
      <c r="F103" s="333">
        <v>8</v>
      </c>
      <c r="G103" s="333">
        <v>8</v>
      </c>
      <c r="H103" s="57" t="s">
        <v>385</v>
      </c>
      <c r="I103" s="50" t="s">
        <v>308</v>
      </c>
      <c r="J103" s="57"/>
      <c r="K103" s="50">
        <v>2</v>
      </c>
      <c r="L103" s="50"/>
      <c r="M103" s="50"/>
      <c r="N103" s="50"/>
      <c r="O103" s="50"/>
      <c r="P103" s="50"/>
      <c r="Q103" s="50"/>
      <c r="R103" s="292" t="s">
        <v>189</v>
      </c>
      <c r="S103" s="50" t="s">
        <v>266</v>
      </c>
      <c r="T103" s="69"/>
      <c r="U103" s="69"/>
      <c r="V103" s="69"/>
    </row>
    <row r="104" spans="1:22" ht="20.25" customHeight="1">
      <c r="A104" s="293"/>
      <c r="B104" s="293"/>
      <c r="C104" s="295"/>
      <c r="D104" s="312"/>
      <c r="E104" s="295"/>
      <c r="F104" s="333"/>
      <c r="G104" s="333"/>
      <c r="H104" s="57" t="s">
        <v>386</v>
      </c>
      <c r="I104" s="50" t="s">
        <v>308</v>
      </c>
      <c r="J104" s="57"/>
      <c r="K104" s="50">
        <v>2</v>
      </c>
      <c r="L104" s="50"/>
      <c r="M104" s="50"/>
      <c r="N104" s="50"/>
      <c r="O104" s="50"/>
      <c r="P104" s="50"/>
      <c r="Q104" s="50"/>
      <c r="R104" s="293"/>
      <c r="S104" s="50" t="s">
        <v>266</v>
      </c>
      <c r="T104" s="69"/>
      <c r="U104" s="69"/>
      <c r="V104" s="69"/>
    </row>
    <row r="105" spans="1:22" ht="10.5">
      <c r="A105" s="293"/>
      <c r="B105" s="293"/>
      <c r="C105" s="295"/>
      <c r="D105" s="312"/>
      <c r="E105" s="295"/>
      <c r="F105" s="333"/>
      <c r="G105" s="333"/>
      <c r="H105" s="57" t="s">
        <v>387</v>
      </c>
      <c r="I105" s="50" t="s">
        <v>308</v>
      </c>
      <c r="J105" s="57"/>
      <c r="K105" s="50">
        <v>2</v>
      </c>
      <c r="L105" s="50"/>
      <c r="M105" s="50"/>
      <c r="N105" s="50"/>
      <c r="O105" s="50"/>
      <c r="P105" s="50"/>
      <c r="Q105" s="50"/>
      <c r="R105" s="293"/>
      <c r="S105" s="50" t="s">
        <v>266</v>
      </c>
      <c r="T105" s="69"/>
      <c r="U105" s="69"/>
      <c r="V105" s="69"/>
    </row>
    <row r="106" spans="1:22" ht="10.5">
      <c r="A106" s="293"/>
      <c r="B106" s="293"/>
      <c r="C106" s="295"/>
      <c r="D106" s="312"/>
      <c r="E106" s="295"/>
      <c r="F106" s="333"/>
      <c r="G106" s="333"/>
      <c r="H106" s="57" t="s">
        <v>388</v>
      </c>
      <c r="I106" s="50" t="s">
        <v>308</v>
      </c>
      <c r="J106" s="57"/>
      <c r="K106" s="50">
        <v>2</v>
      </c>
      <c r="L106" s="50"/>
      <c r="M106" s="50"/>
      <c r="N106" s="50"/>
      <c r="O106" s="50"/>
      <c r="P106" s="50"/>
      <c r="Q106" s="50"/>
      <c r="R106" s="294"/>
      <c r="S106" s="50" t="s">
        <v>266</v>
      </c>
      <c r="T106" s="69"/>
      <c r="U106" s="69"/>
      <c r="V106" s="69"/>
    </row>
    <row r="107" spans="1:22" ht="10.5">
      <c r="A107" s="293"/>
      <c r="B107" s="294"/>
      <c r="C107" s="54" t="s">
        <v>191</v>
      </c>
      <c r="D107" s="55">
        <f>SUM(D41:D106)</f>
        <v>27.5</v>
      </c>
      <c r="E107" s="56">
        <f>SUM(E41:E106)</f>
        <v>64</v>
      </c>
      <c r="F107" s="56">
        <f>SUM(F41:F106)</f>
        <v>250</v>
      </c>
      <c r="G107" s="56">
        <f>SUM(G41:G106)</f>
        <v>166</v>
      </c>
      <c r="H107" s="56"/>
      <c r="I107" s="56">
        <f aca="true" t="shared" si="1" ref="I107:Q107">SUM(I41:I106)</f>
        <v>0</v>
      </c>
      <c r="J107" s="56">
        <f t="shared" si="1"/>
        <v>24</v>
      </c>
      <c r="K107" s="56">
        <f t="shared" si="1"/>
        <v>16</v>
      </c>
      <c r="L107" s="56">
        <f t="shared" si="1"/>
        <v>40</v>
      </c>
      <c r="M107" s="56">
        <f t="shared" si="1"/>
        <v>8</v>
      </c>
      <c r="N107" s="56">
        <f t="shared" si="1"/>
        <v>138</v>
      </c>
      <c r="O107" s="56">
        <f t="shared" si="1"/>
        <v>24</v>
      </c>
      <c r="P107" s="56">
        <f t="shared" si="1"/>
        <v>0</v>
      </c>
      <c r="Q107" s="56">
        <f t="shared" si="1"/>
        <v>0</v>
      </c>
      <c r="R107" s="54"/>
      <c r="S107" s="50"/>
      <c r="T107" s="69"/>
      <c r="U107" s="69"/>
      <c r="V107" s="69"/>
    </row>
    <row r="108" spans="1:22" ht="10.5">
      <c r="A108" s="293"/>
      <c r="B108" s="292" t="s">
        <v>389</v>
      </c>
      <c r="C108" s="295" t="s">
        <v>390</v>
      </c>
      <c r="D108" s="312">
        <v>3.5</v>
      </c>
      <c r="E108" s="295">
        <v>3</v>
      </c>
      <c r="F108" s="295">
        <v>6</v>
      </c>
      <c r="G108" s="295">
        <v>6</v>
      </c>
      <c r="H108" s="57" t="s">
        <v>391</v>
      </c>
      <c r="I108" s="50" t="s">
        <v>308</v>
      </c>
      <c r="J108" s="50"/>
      <c r="K108" s="50"/>
      <c r="L108" s="50"/>
      <c r="M108" s="54"/>
      <c r="N108" s="50"/>
      <c r="O108" s="50">
        <v>2</v>
      </c>
      <c r="P108" s="50"/>
      <c r="Q108" s="50"/>
      <c r="R108" s="292" t="s">
        <v>189</v>
      </c>
      <c r="S108" s="50" t="s">
        <v>266</v>
      </c>
      <c r="T108" s="69"/>
      <c r="U108" s="69"/>
      <c r="V108" s="69"/>
    </row>
    <row r="109" spans="1:22" ht="10.5">
      <c r="A109" s="293"/>
      <c r="B109" s="293"/>
      <c r="C109" s="295"/>
      <c r="D109" s="312"/>
      <c r="E109" s="295"/>
      <c r="F109" s="295"/>
      <c r="G109" s="295"/>
      <c r="H109" s="57" t="s">
        <v>392</v>
      </c>
      <c r="I109" s="50" t="s">
        <v>308</v>
      </c>
      <c r="J109" s="50"/>
      <c r="K109" s="50"/>
      <c r="L109" s="50"/>
      <c r="M109" s="54"/>
      <c r="N109" s="50"/>
      <c r="O109" s="50">
        <v>2</v>
      </c>
      <c r="P109" s="50"/>
      <c r="Q109" s="50"/>
      <c r="R109" s="293"/>
      <c r="S109" s="50" t="s">
        <v>266</v>
      </c>
      <c r="T109" s="69"/>
      <c r="U109" s="69"/>
      <c r="V109" s="69"/>
    </row>
    <row r="110" spans="1:22" ht="10.5">
      <c r="A110" s="293"/>
      <c r="B110" s="293"/>
      <c r="C110" s="295"/>
      <c r="D110" s="312"/>
      <c r="E110" s="295"/>
      <c r="F110" s="295"/>
      <c r="G110" s="295"/>
      <c r="H110" s="57" t="s">
        <v>393</v>
      </c>
      <c r="I110" s="50" t="s">
        <v>308</v>
      </c>
      <c r="J110" s="50"/>
      <c r="K110" s="50"/>
      <c r="L110" s="50"/>
      <c r="M110" s="54"/>
      <c r="N110" s="50"/>
      <c r="O110" s="50">
        <v>2</v>
      </c>
      <c r="P110" s="50"/>
      <c r="Q110" s="50"/>
      <c r="R110" s="294"/>
      <c r="S110" s="50" t="s">
        <v>266</v>
      </c>
      <c r="T110" s="69"/>
      <c r="U110" s="69"/>
      <c r="V110" s="69"/>
    </row>
    <row r="111" spans="1:22" ht="13.5" customHeight="1">
      <c r="A111" s="293"/>
      <c r="B111" s="293"/>
      <c r="C111" s="301" t="s">
        <v>394</v>
      </c>
      <c r="D111" s="313">
        <v>2.5</v>
      </c>
      <c r="E111" s="328">
        <v>4</v>
      </c>
      <c r="F111" s="334">
        <v>8</v>
      </c>
      <c r="G111" s="334">
        <v>8</v>
      </c>
      <c r="H111" s="57" t="s">
        <v>395</v>
      </c>
      <c r="I111" s="50" t="s">
        <v>308</v>
      </c>
      <c r="J111" s="50"/>
      <c r="K111" s="50"/>
      <c r="L111" s="50"/>
      <c r="M111" s="50"/>
      <c r="N111" s="50"/>
      <c r="O111" s="50"/>
      <c r="P111" s="50">
        <v>2</v>
      </c>
      <c r="Q111" s="50"/>
      <c r="R111" s="292" t="s">
        <v>189</v>
      </c>
      <c r="S111" s="50" t="s">
        <v>266</v>
      </c>
      <c r="T111" s="69"/>
      <c r="U111" s="69"/>
      <c r="V111" s="69"/>
    </row>
    <row r="112" spans="1:22" ht="10.5">
      <c r="A112" s="293"/>
      <c r="B112" s="293"/>
      <c r="C112" s="302"/>
      <c r="D112" s="314"/>
      <c r="E112" s="329"/>
      <c r="F112" s="335"/>
      <c r="G112" s="335"/>
      <c r="H112" s="57" t="s">
        <v>396</v>
      </c>
      <c r="I112" s="50" t="s">
        <v>308</v>
      </c>
      <c r="J112" s="53"/>
      <c r="K112" s="53"/>
      <c r="L112" s="53"/>
      <c r="M112" s="70"/>
      <c r="N112" s="53"/>
      <c r="O112" s="50"/>
      <c r="P112" s="50">
        <v>2</v>
      </c>
      <c r="Q112" s="53"/>
      <c r="R112" s="293"/>
      <c r="S112" s="50" t="s">
        <v>266</v>
      </c>
      <c r="T112" s="69"/>
      <c r="U112" s="69"/>
      <c r="V112" s="69"/>
    </row>
    <row r="113" spans="1:22" ht="12.75" customHeight="1">
      <c r="A113" s="293"/>
      <c r="B113" s="293"/>
      <c r="C113" s="302"/>
      <c r="D113" s="314"/>
      <c r="E113" s="329"/>
      <c r="F113" s="335"/>
      <c r="G113" s="335"/>
      <c r="H113" s="57" t="s">
        <v>397</v>
      </c>
      <c r="I113" s="50" t="s">
        <v>310</v>
      </c>
      <c r="J113" s="53"/>
      <c r="K113" s="53"/>
      <c r="L113" s="53"/>
      <c r="M113" s="70"/>
      <c r="N113" s="53"/>
      <c r="O113" s="50"/>
      <c r="P113" s="50">
        <v>2</v>
      </c>
      <c r="Q113" s="53"/>
      <c r="R113" s="293"/>
      <c r="S113" s="50" t="s">
        <v>266</v>
      </c>
      <c r="T113" s="69"/>
      <c r="U113" s="69"/>
      <c r="V113" s="69"/>
    </row>
    <row r="114" spans="1:22" ht="10.5">
      <c r="A114" s="293"/>
      <c r="B114" s="293"/>
      <c r="C114" s="303"/>
      <c r="D114" s="315"/>
      <c r="E114" s="330"/>
      <c r="F114" s="336"/>
      <c r="G114" s="336"/>
      <c r="H114" s="57" t="s">
        <v>398</v>
      </c>
      <c r="I114" s="50" t="s">
        <v>315</v>
      </c>
      <c r="J114" s="50"/>
      <c r="K114" s="50"/>
      <c r="L114" s="50"/>
      <c r="M114" s="54"/>
      <c r="N114" s="50"/>
      <c r="O114" s="50"/>
      <c r="P114" s="50">
        <v>2</v>
      </c>
      <c r="Q114" s="50"/>
      <c r="R114" s="294"/>
      <c r="S114" s="50" t="s">
        <v>266</v>
      </c>
      <c r="T114" s="69"/>
      <c r="U114" s="69"/>
      <c r="V114" s="69"/>
    </row>
    <row r="115" spans="1:22" ht="18.75">
      <c r="A115" s="293"/>
      <c r="B115" s="293"/>
      <c r="C115" s="295" t="s">
        <v>399</v>
      </c>
      <c r="D115" s="312">
        <v>3</v>
      </c>
      <c r="E115" s="295">
        <v>14</v>
      </c>
      <c r="F115" s="333">
        <v>23</v>
      </c>
      <c r="G115" s="333">
        <v>12</v>
      </c>
      <c r="H115" s="57" t="s">
        <v>400</v>
      </c>
      <c r="I115" s="50" t="s">
        <v>308</v>
      </c>
      <c r="J115" s="50"/>
      <c r="K115" s="50"/>
      <c r="L115" s="50"/>
      <c r="M115" s="50">
        <v>1</v>
      </c>
      <c r="N115" s="50"/>
      <c r="O115" s="50"/>
      <c r="P115" s="50"/>
      <c r="Q115" s="50"/>
      <c r="R115" s="295" t="s">
        <v>189</v>
      </c>
      <c r="S115" s="50" t="s">
        <v>266</v>
      </c>
      <c r="T115" s="69"/>
      <c r="U115" s="69"/>
      <c r="V115" s="69"/>
    </row>
    <row r="116" spans="1:22" ht="13.5" customHeight="1">
      <c r="A116" s="293"/>
      <c r="B116" s="293"/>
      <c r="C116" s="295"/>
      <c r="D116" s="312"/>
      <c r="E116" s="295"/>
      <c r="F116" s="333"/>
      <c r="G116" s="333"/>
      <c r="H116" s="57" t="s">
        <v>401</v>
      </c>
      <c r="I116" s="50" t="s">
        <v>308</v>
      </c>
      <c r="J116" s="50"/>
      <c r="K116" s="50"/>
      <c r="L116" s="50"/>
      <c r="M116" s="50">
        <v>1</v>
      </c>
      <c r="N116" s="50"/>
      <c r="O116" s="50"/>
      <c r="P116" s="50"/>
      <c r="Q116" s="50"/>
      <c r="R116" s="295"/>
      <c r="S116" s="50" t="s">
        <v>266</v>
      </c>
      <c r="T116" s="69"/>
      <c r="U116" s="69"/>
      <c r="V116" s="69"/>
    </row>
    <row r="117" spans="1:22" ht="13.5" customHeight="1">
      <c r="A117" s="293"/>
      <c r="B117" s="293"/>
      <c r="C117" s="295"/>
      <c r="D117" s="312"/>
      <c r="E117" s="295"/>
      <c r="F117" s="333"/>
      <c r="G117" s="333"/>
      <c r="H117" s="57" t="s">
        <v>402</v>
      </c>
      <c r="I117" s="50" t="s">
        <v>308</v>
      </c>
      <c r="J117" s="50"/>
      <c r="K117" s="50"/>
      <c r="L117" s="50"/>
      <c r="M117" s="50">
        <v>1</v>
      </c>
      <c r="N117" s="50"/>
      <c r="O117" s="50"/>
      <c r="P117" s="50"/>
      <c r="Q117" s="50"/>
      <c r="R117" s="295"/>
      <c r="S117" s="50" t="s">
        <v>403</v>
      </c>
      <c r="T117" s="69"/>
      <c r="U117" s="69"/>
      <c r="V117" s="69"/>
    </row>
    <row r="118" spans="1:22" ht="12" customHeight="1">
      <c r="A118" s="293"/>
      <c r="B118" s="293"/>
      <c r="C118" s="295"/>
      <c r="D118" s="312"/>
      <c r="E118" s="295"/>
      <c r="F118" s="333"/>
      <c r="G118" s="333"/>
      <c r="H118" s="57" t="s">
        <v>404</v>
      </c>
      <c r="I118" s="50" t="s">
        <v>308</v>
      </c>
      <c r="J118" s="50"/>
      <c r="K118" s="50"/>
      <c r="L118" s="50"/>
      <c r="M118" s="50">
        <v>1</v>
      </c>
      <c r="N118" s="50"/>
      <c r="O118" s="50"/>
      <c r="P118" s="50"/>
      <c r="Q118" s="50"/>
      <c r="R118" s="295"/>
      <c r="S118" s="50" t="s">
        <v>403</v>
      </c>
      <c r="T118" s="69"/>
      <c r="U118" s="69"/>
      <c r="V118" s="69"/>
    </row>
    <row r="119" spans="1:22" ht="13.5" customHeight="1">
      <c r="A119" s="293"/>
      <c r="B119" s="293"/>
      <c r="C119" s="295"/>
      <c r="D119" s="312"/>
      <c r="E119" s="295"/>
      <c r="F119" s="333"/>
      <c r="G119" s="333"/>
      <c r="H119" s="57" t="s">
        <v>405</v>
      </c>
      <c r="I119" s="50" t="s">
        <v>308</v>
      </c>
      <c r="J119" s="50"/>
      <c r="K119" s="50"/>
      <c r="L119" s="50"/>
      <c r="M119" s="50">
        <v>1</v>
      </c>
      <c r="N119" s="50"/>
      <c r="O119" s="50"/>
      <c r="P119" s="50"/>
      <c r="Q119" s="50"/>
      <c r="R119" s="295"/>
      <c r="S119" s="50" t="s">
        <v>403</v>
      </c>
      <c r="T119" s="69"/>
      <c r="U119" s="69"/>
      <c r="V119" s="69"/>
    </row>
    <row r="120" spans="1:22" ht="14.25" customHeight="1">
      <c r="A120" s="293"/>
      <c r="B120" s="293"/>
      <c r="C120" s="295"/>
      <c r="D120" s="312"/>
      <c r="E120" s="295"/>
      <c r="F120" s="333"/>
      <c r="G120" s="333"/>
      <c r="H120" s="57" t="s">
        <v>406</v>
      </c>
      <c r="I120" s="50" t="s">
        <v>308</v>
      </c>
      <c r="J120" s="50"/>
      <c r="K120" s="50"/>
      <c r="L120" s="50"/>
      <c r="M120" s="50">
        <v>2</v>
      </c>
      <c r="N120" s="50"/>
      <c r="O120" s="50"/>
      <c r="P120" s="50"/>
      <c r="Q120" s="50"/>
      <c r="R120" s="295"/>
      <c r="S120" s="50" t="s">
        <v>266</v>
      </c>
      <c r="T120" s="69"/>
      <c r="U120" s="69"/>
      <c r="V120" s="69"/>
    </row>
    <row r="121" spans="1:22" ht="14.25" customHeight="1">
      <c r="A121" s="293"/>
      <c r="B121" s="293"/>
      <c r="C121" s="295"/>
      <c r="D121" s="312"/>
      <c r="E121" s="295"/>
      <c r="F121" s="333"/>
      <c r="G121" s="333"/>
      <c r="H121" s="57" t="s">
        <v>407</v>
      </c>
      <c r="I121" s="50" t="s">
        <v>308</v>
      </c>
      <c r="J121" s="50"/>
      <c r="K121" s="50"/>
      <c r="L121" s="50"/>
      <c r="M121" s="50">
        <v>2</v>
      </c>
      <c r="N121" s="50"/>
      <c r="O121" s="50"/>
      <c r="P121" s="50"/>
      <c r="Q121" s="50"/>
      <c r="R121" s="295"/>
      <c r="S121" s="50" t="s">
        <v>266</v>
      </c>
      <c r="T121" s="69"/>
      <c r="U121" s="69"/>
      <c r="V121" s="69"/>
    </row>
    <row r="122" spans="1:22" ht="10.5">
      <c r="A122" s="293"/>
      <c r="B122" s="293"/>
      <c r="C122" s="295"/>
      <c r="D122" s="312"/>
      <c r="E122" s="295"/>
      <c r="F122" s="333"/>
      <c r="G122" s="333"/>
      <c r="H122" s="57" t="s">
        <v>408</v>
      </c>
      <c r="I122" s="50" t="s">
        <v>308</v>
      </c>
      <c r="J122" s="50"/>
      <c r="K122" s="50"/>
      <c r="L122" s="50"/>
      <c r="M122" s="50">
        <v>2</v>
      </c>
      <c r="N122" s="50"/>
      <c r="O122" s="50"/>
      <c r="P122" s="50"/>
      <c r="Q122" s="50"/>
      <c r="R122" s="295"/>
      <c r="S122" s="50" t="s">
        <v>266</v>
      </c>
      <c r="T122" s="69"/>
      <c r="U122" s="69"/>
      <c r="V122" s="69"/>
    </row>
    <row r="123" spans="1:22" ht="12.75" customHeight="1">
      <c r="A123" s="293"/>
      <c r="B123" s="293"/>
      <c r="C123" s="295"/>
      <c r="D123" s="312"/>
      <c r="E123" s="295"/>
      <c r="F123" s="333"/>
      <c r="G123" s="333"/>
      <c r="H123" s="57" t="s">
        <v>409</v>
      </c>
      <c r="I123" s="50" t="s">
        <v>310</v>
      </c>
      <c r="J123" s="50"/>
      <c r="K123" s="50"/>
      <c r="L123" s="50"/>
      <c r="M123" s="50">
        <v>2</v>
      </c>
      <c r="N123" s="50"/>
      <c r="O123" s="50"/>
      <c r="P123" s="50"/>
      <c r="Q123" s="50"/>
      <c r="R123" s="295"/>
      <c r="S123" s="50" t="s">
        <v>266</v>
      </c>
      <c r="T123" s="69"/>
      <c r="U123" s="69"/>
      <c r="V123" s="69"/>
    </row>
    <row r="124" spans="1:22" ht="12.75" customHeight="1">
      <c r="A124" s="293"/>
      <c r="B124" s="293"/>
      <c r="C124" s="295"/>
      <c r="D124" s="312"/>
      <c r="E124" s="295"/>
      <c r="F124" s="333"/>
      <c r="G124" s="333"/>
      <c r="H124" s="57" t="s">
        <v>410</v>
      </c>
      <c r="I124" s="50" t="s">
        <v>310</v>
      </c>
      <c r="J124" s="50"/>
      <c r="K124" s="50"/>
      <c r="L124" s="50"/>
      <c r="M124" s="50">
        <v>2</v>
      </c>
      <c r="N124" s="50"/>
      <c r="O124" s="50"/>
      <c r="P124" s="50"/>
      <c r="Q124" s="50"/>
      <c r="R124" s="295"/>
      <c r="S124" s="50" t="s">
        <v>266</v>
      </c>
      <c r="T124" s="69"/>
      <c r="U124" s="69"/>
      <c r="V124" s="69"/>
    </row>
    <row r="125" spans="1:22" ht="12.75" customHeight="1">
      <c r="A125" s="293"/>
      <c r="B125" s="293"/>
      <c r="C125" s="295"/>
      <c r="D125" s="312"/>
      <c r="E125" s="295"/>
      <c r="F125" s="333"/>
      <c r="G125" s="333"/>
      <c r="H125" s="57" t="s">
        <v>411</v>
      </c>
      <c r="I125" s="50" t="s">
        <v>310</v>
      </c>
      <c r="J125" s="50"/>
      <c r="K125" s="50"/>
      <c r="L125" s="50"/>
      <c r="M125" s="50">
        <v>2</v>
      </c>
      <c r="N125" s="50"/>
      <c r="O125" s="50"/>
      <c r="P125" s="50"/>
      <c r="Q125" s="50"/>
      <c r="R125" s="295"/>
      <c r="S125" s="50" t="s">
        <v>403</v>
      </c>
      <c r="T125" s="69"/>
      <c r="U125" s="69"/>
      <c r="V125" s="69"/>
    </row>
    <row r="126" spans="1:22" ht="14.25" customHeight="1">
      <c r="A126" s="293"/>
      <c r="B126" s="293"/>
      <c r="C126" s="295"/>
      <c r="D126" s="312"/>
      <c r="E126" s="295"/>
      <c r="F126" s="333"/>
      <c r="G126" s="333"/>
      <c r="H126" s="57" t="s">
        <v>412</v>
      </c>
      <c r="I126" s="50" t="s">
        <v>310</v>
      </c>
      <c r="J126" s="50"/>
      <c r="K126" s="50"/>
      <c r="L126" s="50"/>
      <c r="M126" s="50">
        <v>2</v>
      </c>
      <c r="N126" s="50"/>
      <c r="O126" s="50"/>
      <c r="P126" s="50"/>
      <c r="Q126" s="50"/>
      <c r="R126" s="295"/>
      <c r="S126" s="50" t="s">
        <v>403</v>
      </c>
      <c r="T126" s="69"/>
      <c r="U126" s="69"/>
      <c r="V126" s="69"/>
    </row>
    <row r="127" spans="1:22" ht="12" customHeight="1">
      <c r="A127" s="293"/>
      <c r="B127" s="293"/>
      <c r="C127" s="295"/>
      <c r="D127" s="312"/>
      <c r="E127" s="295"/>
      <c r="F127" s="333"/>
      <c r="G127" s="333"/>
      <c r="H127" s="57" t="s">
        <v>413</v>
      </c>
      <c r="I127" s="50" t="s">
        <v>310</v>
      </c>
      <c r="J127" s="50"/>
      <c r="K127" s="50"/>
      <c r="L127" s="50"/>
      <c r="M127" s="50">
        <v>2</v>
      </c>
      <c r="N127" s="50"/>
      <c r="O127" s="50"/>
      <c r="P127" s="50"/>
      <c r="Q127" s="50"/>
      <c r="R127" s="295"/>
      <c r="S127" s="50" t="s">
        <v>403</v>
      </c>
      <c r="T127" s="69"/>
      <c r="U127" s="69"/>
      <c r="V127" s="69"/>
    </row>
    <row r="128" spans="1:22" ht="11.25" customHeight="1">
      <c r="A128" s="293"/>
      <c r="B128" s="293"/>
      <c r="C128" s="295"/>
      <c r="D128" s="312"/>
      <c r="E128" s="295"/>
      <c r="F128" s="333"/>
      <c r="G128" s="333"/>
      <c r="H128" s="57" t="s">
        <v>414</v>
      </c>
      <c r="I128" s="50" t="s">
        <v>315</v>
      </c>
      <c r="J128" s="50"/>
      <c r="K128" s="50"/>
      <c r="L128" s="50"/>
      <c r="M128" s="50">
        <v>2</v>
      </c>
      <c r="N128" s="50"/>
      <c r="O128" s="50"/>
      <c r="P128" s="50"/>
      <c r="Q128" s="50"/>
      <c r="R128" s="295"/>
      <c r="S128" s="50" t="s">
        <v>403</v>
      </c>
      <c r="T128" s="69"/>
      <c r="U128" s="69"/>
      <c r="V128" s="69"/>
    </row>
    <row r="129" spans="1:22" s="42" customFormat="1" ht="19.5" customHeight="1">
      <c r="A129" s="293"/>
      <c r="B129" s="293"/>
      <c r="C129" s="304" t="s">
        <v>415</v>
      </c>
      <c r="D129" s="317">
        <v>2.5</v>
      </c>
      <c r="E129" s="304">
        <v>4</v>
      </c>
      <c r="F129" s="304">
        <v>8</v>
      </c>
      <c r="G129" s="304">
        <v>8</v>
      </c>
      <c r="H129" s="72" t="s">
        <v>416</v>
      </c>
      <c r="I129" s="50" t="s">
        <v>315</v>
      </c>
      <c r="J129" s="71"/>
      <c r="K129" s="71"/>
      <c r="L129" s="71"/>
      <c r="M129" s="75"/>
      <c r="N129" s="71">
        <v>2</v>
      </c>
      <c r="O129" s="71"/>
      <c r="P129" s="71"/>
      <c r="Q129" s="71"/>
      <c r="R129" s="340" t="s">
        <v>189</v>
      </c>
      <c r="S129" s="71" t="s">
        <v>266</v>
      </c>
      <c r="T129" s="342"/>
      <c r="U129" s="63"/>
      <c r="V129" s="63"/>
    </row>
    <row r="130" spans="1:22" s="42" customFormat="1" ht="10.5">
      <c r="A130" s="293"/>
      <c r="B130" s="293"/>
      <c r="C130" s="304"/>
      <c r="D130" s="317"/>
      <c r="E130" s="304"/>
      <c r="F130" s="304"/>
      <c r="G130" s="304"/>
      <c r="H130" s="72" t="s">
        <v>417</v>
      </c>
      <c r="I130" s="50" t="s">
        <v>308</v>
      </c>
      <c r="J130" s="71"/>
      <c r="K130" s="71"/>
      <c r="L130" s="71"/>
      <c r="M130" s="75"/>
      <c r="N130" s="71">
        <v>2</v>
      </c>
      <c r="O130" s="71"/>
      <c r="P130" s="71"/>
      <c r="Q130" s="71"/>
      <c r="R130" s="340"/>
      <c r="S130" s="71" t="s">
        <v>266</v>
      </c>
      <c r="T130" s="342"/>
      <c r="U130" s="63"/>
      <c r="V130" s="63"/>
    </row>
    <row r="131" spans="1:22" s="42" customFormat="1" ht="12" customHeight="1">
      <c r="A131" s="293"/>
      <c r="B131" s="293"/>
      <c r="C131" s="304"/>
      <c r="D131" s="317"/>
      <c r="E131" s="304"/>
      <c r="F131" s="304"/>
      <c r="G131" s="304"/>
      <c r="H131" s="72" t="s">
        <v>418</v>
      </c>
      <c r="I131" s="50" t="s">
        <v>308</v>
      </c>
      <c r="J131" s="71"/>
      <c r="K131" s="71"/>
      <c r="L131" s="71"/>
      <c r="M131" s="75"/>
      <c r="N131" s="71">
        <v>2</v>
      </c>
      <c r="O131" s="71"/>
      <c r="P131" s="71"/>
      <c r="Q131" s="71"/>
      <c r="R131" s="340"/>
      <c r="S131" s="71" t="s">
        <v>266</v>
      </c>
      <c r="T131" s="342"/>
      <c r="U131" s="63"/>
      <c r="V131" s="63"/>
    </row>
    <row r="132" spans="1:22" s="42" customFormat="1" ht="22.5" customHeight="1">
      <c r="A132" s="293"/>
      <c r="B132" s="293"/>
      <c r="C132" s="304"/>
      <c r="D132" s="317"/>
      <c r="E132" s="304"/>
      <c r="F132" s="304"/>
      <c r="G132" s="304"/>
      <c r="H132" s="72" t="s">
        <v>419</v>
      </c>
      <c r="I132" s="50" t="s">
        <v>308</v>
      </c>
      <c r="J132" s="71"/>
      <c r="K132" s="71"/>
      <c r="L132" s="71"/>
      <c r="M132" s="75"/>
      <c r="N132" s="71">
        <v>2</v>
      </c>
      <c r="O132" s="71"/>
      <c r="P132" s="71"/>
      <c r="Q132" s="71"/>
      <c r="R132" s="340"/>
      <c r="S132" s="71" t="s">
        <v>266</v>
      </c>
      <c r="T132" s="342"/>
      <c r="U132" s="63"/>
      <c r="V132" s="63"/>
    </row>
    <row r="133" spans="1:22" ht="15" customHeight="1">
      <c r="A133" s="293"/>
      <c r="B133" s="293"/>
      <c r="C133" s="305" t="s">
        <v>420</v>
      </c>
      <c r="D133" s="318">
        <v>2.5</v>
      </c>
      <c r="E133" s="305">
        <v>2</v>
      </c>
      <c r="F133" s="305">
        <v>4</v>
      </c>
      <c r="G133" s="305">
        <v>4</v>
      </c>
      <c r="H133" s="57" t="s">
        <v>421</v>
      </c>
      <c r="I133" s="50" t="s">
        <v>308</v>
      </c>
      <c r="J133" s="50"/>
      <c r="K133" s="50"/>
      <c r="L133" s="50"/>
      <c r="M133" s="76"/>
      <c r="N133" s="50"/>
      <c r="O133" s="50">
        <v>2</v>
      </c>
      <c r="P133" s="71"/>
      <c r="Q133" s="50"/>
      <c r="R133" s="292" t="s">
        <v>189</v>
      </c>
      <c r="S133" s="50" t="s">
        <v>266</v>
      </c>
      <c r="T133" s="68"/>
      <c r="U133" s="69"/>
      <c r="V133" s="69"/>
    </row>
    <row r="134" spans="1:22" ht="10.5">
      <c r="A134" s="293"/>
      <c r="B134" s="293"/>
      <c r="C134" s="305"/>
      <c r="D134" s="318"/>
      <c r="E134" s="305"/>
      <c r="F134" s="305"/>
      <c r="G134" s="305"/>
      <c r="H134" s="57" t="s">
        <v>422</v>
      </c>
      <c r="I134" s="50" t="s">
        <v>308</v>
      </c>
      <c r="J134" s="50"/>
      <c r="K134" s="50"/>
      <c r="L134" s="50"/>
      <c r="M134" s="76"/>
      <c r="N134" s="50"/>
      <c r="O134" s="50">
        <v>2</v>
      </c>
      <c r="P134" s="71"/>
      <c r="Q134" s="50"/>
      <c r="R134" s="293"/>
      <c r="S134" s="50" t="s">
        <v>266</v>
      </c>
      <c r="T134" s="68"/>
      <c r="U134" s="69"/>
      <c r="V134" s="69"/>
    </row>
    <row r="135" spans="1:22" ht="10.5">
      <c r="A135" s="293"/>
      <c r="B135" s="293"/>
      <c r="C135" s="301" t="s">
        <v>423</v>
      </c>
      <c r="D135" s="319">
        <v>0.5</v>
      </c>
      <c r="E135" s="301">
        <v>8</v>
      </c>
      <c r="F135" s="301">
        <v>16</v>
      </c>
      <c r="G135" s="301">
        <v>16</v>
      </c>
      <c r="H135" s="57" t="s">
        <v>424</v>
      </c>
      <c r="I135" s="50" t="s">
        <v>308</v>
      </c>
      <c r="J135" s="54"/>
      <c r="K135" s="54"/>
      <c r="L135" s="54"/>
      <c r="M135" s="54"/>
      <c r="N135" s="54"/>
      <c r="O135" s="54"/>
      <c r="P135" s="54">
        <v>2</v>
      </c>
      <c r="Q135" s="54"/>
      <c r="R135" s="301" t="s">
        <v>265</v>
      </c>
      <c r="S135" s="50" t="s">
        <v>266</v>
      </c>
      <c r="T135" s="69"/>
      <c r="U135" s="69"/>
      <c r="V135" s="69"/>
    </row>
    <row r="136" spans="1:22" ht="10.5">
      <c r="A136" s="293"/>
      <c r="B136" s="293"/>
      <c r="C136" s="302"/>
      <c r="D136" s="320"/>
      <c r="E136" s="302"/>
      <c r="F136" s="302"/>
      <c r="G136" s="302"/>
      <c r="H136" s="57" t="s">
        <v>425</v>
      </c>
      <c r="I136" s="50" t="s">
        <v>308</v>
      </c>
      <c r="J136" s="54"/>
      <c r="K136" s="54"/>
      <c r="L136" s="54"/>
      <c r="M136" s="54"/>
      <c r="N136" s="54"/>
      <c r="O136" s="54"/>
      <c r="P136" s="54">
        <v>2</v>
      </c>
      <c r="Q136" s="54"/>
      <c r="R136" s="302"/>
      <c r="S136" s="50" t="s">
        <v>266</v>
      </c>
      <c r="T136" s="69"/>
      <c r="U136" s="69"/>
      <c r="V136" s="69"/>
    </row>
    <row r="137" spans="1:22" ht="10.5">
      <c r="A137" s="293"/>
      <c r="B137" s="293"/>
      <c r="C137" s="302"/>
      <c r="D137" s="320"/>
      <c r="E137" s="302"/>
      <c r="F137" s="302"/>
      <c r="G137" s="302"/>
      <c r="H137" s="57" t="s">
        <v>426</v>
      </c>
      <c r="I137" s="50" t="s">
        <v>308</v>
      </c>
      <c r="J137" s="54"/>
      <c r="K137" s="54"/>
      <c r="L137" s="54"/>
      <c r="M137" s="54"/>
      <c r="N137" s="54"/>
      <c r="O137" s="54"/>
      <c r="P137" s="54">
        <v>2</v>
      </c>
      <c r="Q137" s="54"/>
      <c r="R137" s="302"/>
      <c r="S137" s="50" t="s">
        <v>266</v>
      </c>
      <c r="T137" s="69"/>
      <c r="U137" s="69"/>
      <c r="V137" s="69"/>
    </row>
    <row r="138" spans="1:22" ht="10.5">
      <c r="A138" s="293"/>
      <c r="B138" s="293"/>
      <c r="C138" s="302"/>
      <c r="D138" s="320"/>
      <c r="E138" s="302"/>
      <c r="F138" s="302"/>
      <c r="G138" s="302"/>
      <c r="H138" s="57" t="s">
        <v>427</v>
      </c>
      <c r="I138" s="50" t="s">
        <v>308</v>
      </c>
      <c r="J138" s="54"/>
      <c r="K138" s="54"/>
      <c r="L138" s="54"/>
      <c r="M138" s="54"/>
      <c r="N138" s="54"/>
      <c r="O138" s="54"/>
      <c r="P138" s="54">
        <v>2</v>
      </c>
      <c r="Q138" s="54"/>
      <c r="R138" s="302"/>
      <c r="S138" s="50" t="s">
        <v>266</v>
      </c>
      <c r="T138" s="69"/>
      <c r="U138" s="69"/>
      <c r="V138" s="69"/>
    </row>
    <row r="139" spans="1:22" ht="10.5">
      <c r="A139" s="293"/>
      <c r="B139" s="293"/>
      <c r="C139" s="302"/>
      <c r="D139" s="320"/>
      <c r="E139" s="302"/>
      <c r="F139" s="302"/>
      <c r="G139" s="302"/>
      <c r="H139" s="57" t="s">
        <v>428</v>
      </c>
      <c r="I139" s="50" t="s">
        <v>308</v>
      </c>
      <c r="J139" s="54"/>
      <c r="K139" s="54"/>
      <c r="L139" s="54"/>
      <c r="M139" s="54"/>
      <c r="N139" s="54"/>
      <c r="O139" s="54"/>
      <c r="P139" s="54">
        <v>2</v>
      </c>
      <c r="Q139" s="54"/>
      <c r="R139" s="302"/>
      <c r="S139" s="50" t="s">
        <v>266</v>
      </c>
      <c r="T139" s="69"/>
      <c r="U139" s="69"/>
      <c r="V139" s="69"/>
    </row>
    <row r="140" spans="1:22" ht="10.5">
      <c r="A140" s="293"/>
      <c r="B140" s="293"/>
      <c r="C140" s="302"/>
      <c r="D140" s="320"/>
      <c r="E140" s="302"/>
      <c r="F140" s="302"/>
      <c r="G140" s="302"/>
      <c r="H140" s="57" t="s">
        <v>429</v>
      </c>
      <c r="I140" s="50" t="s">
        <v>308</v>
      </c>
      <c r="J140" s="54"/>
      <c r="K140" s="54"/>
      <c r="L140" s="54"/>
      <c r="M140" s="54"/>
      <c r="N140" s="54"/>
      <c r="O140" s="54"/>
      <c r="P140" s="54">
        <v>2</v>
      </c>
      <c r="Q140" s="54"/>
      <c r="R140" s="302"/>
      <c r="S140" s="50" t="s">
        <v>266</v>
      </c>
      <c r="T140" s="69"/>
      <c r="U140" s="69"/>
      <c r="V140" s="69"/>
    </row>
    <row r="141" spans="1:22" ht="10.5">
      <c r="A141" s="293"/>
      <c r="B141" s="293"/>
      <c r="C141" s="302"/>
      <c r="D141" s="320"/>
      <c r="E141" s="302"/>
      <c r="F141" s="302"/>
      <c r="G141" s="302"/>
      <c r="H141" s="57" t="s">
        <v>430</v>
      </c>
      <c r="I141" s="50" t="s">
        <v>308</v>
      </c>
      <c r="J141" s="54"/>
      <c r="K141" s="54"/>
      <c r="L141" s="54"/>
      <c r="M141" s="54"/>
      <c r="N141" s="54"/>
      <c r="O141" s="54"/>
      <c r="P141" s="54">
        <v>2</v>
      </c>
      <c r="Q141" s="54"/>
      <c r="R141" s="302"/>
      <c r="S141" s="50" t="s">
        <v>266</v>
      </c>
      <c r="T141" s="69"/>
      <c r="U141" s="69"/>
      <c r="V141" s="69"/>
    </row>
    <row r="142" spans="1:22" ht="10.5" customHeight="1">
      <c r="A142" s="293"/>
      <c r="B142" s="293"/>
      <c r="C142" s="303"/>
      <c r="D142" s="321"/>
      <c r="E142" s="303"/>
      <c r="F142" s="303"/>
      <c r="G142" s="303"/>
      <c r="H142" s="57" t="s">
        <v>431</v>
      </c>
      <c r="I142" s="50" t="s">
        <v>308</v>
      </c>
      <c r="J142" s="54"/>
      <c r="K142" s="54"/>
      <c r="L142" s="54"/>
      <c r="M142" s="54"/>
      <c r="N142" s="54"/>
      <c r="O142" s="54"/>
      <c r="P142" s="54">
        <v>2</v>
      </c>
      <c r="Q142" s="54"/>
      <c r="R142" s="303"/>
      <c r="S142" s="50" t="s">
        <v>266</v>
      </c>
      <c r="T142" s="69"/>
      <c r="U142" s="69"/>
      <c r="V142" s="69"/>
    </row>
    <row r="143" spans="1:22" ht="21" customHeight="1">
      <c r="A143" s="293"/>
      <c r="B143" s="293"/>
      <c r="C143" s="306" t="s">
        <v>432</v>
      </c>
      <c r="D143" s="322">
        <v>2</v>
      </c>
      <c r="E143" s="306">
        <v>4</v>
      </c>
      <c r="F143" s="306">
        <v>8</v>
      </c>
      <c r="G143" s="306">
        <v>8</v>
      </c>
      <c r="H143" s="57" t="s">
        <v>433</v>
      </c>
      <c r="I143" s="50" t="s">
        <v>308</v>
      </c>
      <c r="J143" s="50"/>
      <c r="K143" s="50"/>
      <c r="L143" s="50"/>
      <c r="M143" s="76"/>
      <c r="N143" s="50"/>
      <c r="O143" s="50"/>
      <c r="P143" s="50">
        <v>2</v>
      </c>
      <c r="Q143" s="50"/>
      <c r="R143" s="292" t="s">
        <v>189</v>
      </c>
      <c r="S143" s="50" t="s">
        <v>266</v>
      </c>
      <c r="T143" s="342"/>
      <c r="U143" s="69"/>
      <c r="V143" s="69"/>
    </row>
    <row r="144" spans="1:22" ht="10.5">
      <c r="A144" s="293"/>
      <c r="B144" s="293"/>
      <c r="C144" s="307"/>
      <c r="D144" s="323"/>
      <c r="E144" s="307"/>
      <c r="F144" s="307"/>
      <c r="G144" s="307"/>
      <c r="H144" s="57" t="s">
        <v>434</v>
      </c>
      <c r="I144" s="50" t="s">
        <v>308</v>
      </c>
      <c r="J144" s="50"/>
      <c r="K144" s="50"/>
      <c r="L144" s="50"/>
      <c r="M144" s="76"/>
      <c r="N144" s="50"/>
      <c r="O144" s="50"/>
      <c r="P144" s="50">
        <v>2</v>
      </c>
      <c r="Q144" s="50"/>
      <c r="R144" s="293"/>
      <c r="S144" s="50" t="s">
        <v>266</v>
      </c>
      <c r="T144" s="342"/>
      <c r="U144" s="69"/>
      <c r="V144" s="69"/>
    </row>
    <row r="145" spans="1:22" ht="10.5">
      <c r="A145" s="293"/>
      <c r="B145" s="293"/>
      <c r="C145" s="307"/>
      <c r="D145" s="323"/>
      <c r="E145" s="307"/>
      <c r="F145" s="307"/>
      <c r="G145" s="307"/>
      <c r="H145" s="57" t="s">
        <v>435</v>
      </c>
      <c r="I145" s="50" t="s">
        <v>308</v>
      </c>
      <c r="J145" s="50"/>
      <c r="K145" s="50"/>
      <c r="L145" s="50"/>
      <c r="M145" s="76"/>
      <c r="N145" s="50"/>
      <c r="O145" s="50"/>
      <c r="P145" s="50">
        <v>2</v>
      </c>
      <c r="Q145" s="50"/>
      <c r="R145" s="293"/>
      <c r="S145" s="50" t="s">
        <v>266</v>
      </c>
      <c r="T145" s="342"/>
      <c r="U145" s="69"/>
      <c r="V145" s="69"/>
    </row>
    <row r="146" spans="1:22" ht="9.75" customHeight="1">
      <c r="A146" s="293"/>
      <c r="B146" s="293"/>
      <c r="C146" s="307"/>
      <c r="D146" s="324"/>
      <c r="E146" s="331"/>
      <c r="F146" s="331"/>
      <c r="G146" s="331"/>
      <c r="H146" s="57" t="s">
        <v>436</v>
      </c>
      <c r="I146" s="50" t="s">
        <v>308</v>
      </c>
      <c r="J146" s="50"/>
      <c r="K146" s="50"/>
      <c r="L146" s="50"/>
      <c r="M146" s="76"/>
      <c r="N146" s="50"/>
      <c r="O146" s="50"/>
      <c r="P146" s="50">
        <v>2</v>
      </c>
      <c r="Q146" s="50"/>
      <c r="R146" s="294"/>
      <c r="S146" s="50" t="s">
        <v>266</v>
      </c>
      <c r="T146" s="342"/>
      <c r="U146" s="69"/>
      <c r="V146" s="69"/>
    </row>
    <row r="147" spans="1:22" ht="10.5">
      <c r="A147" s="294"/>
      <c r="B147" s="294"/>
      <c r="C147" s="54" t="s">
        <v>191</v>
      </c>
      <c r="D147" s="73">
        <f>SUM(D108:D146)</f>
        <v>16.5</v>
      </c>
      <c r="E147" s="74">
        <f>SUM(E108:E146)</f>
        <v>39</v>
      </c>
      <c r="F147" s="74">
        <f>SUM(F108:F146)</f>
        <v>73</v>
      </c>
      <c r="G147" s="74">
        <f>SUM(G108:G146)</f>
        <v>62</v>
      </c>
      <c r="H147" s="74"/>
      <c r="I147" s="74">
        <f aca="true" t="shared" si="2" ref="I147:Q147">SUM(I108:I146)</f>
        <v>0</v>
      </c>
      <c r="J147" s="74">
        <f t="shared" si="2"/>
        <v>0</v>
      </c>
      <c r="K147" s="74">
        <f t="shared" si="2"/>
        <v>0</v>
      </c>
      <c r="L147" s="74">
        <f t="shared" si="2"/>
        <v>0</v>
      </c>
      <c r="M147" s="74">
        <f t="shared" si="2"/>
        <v>23</v>
      </c>
      <c r="N147" s="74">
        <f t="shared" si="2"/>
        <v>8</v>
      </c>
      <c r="O147" s="74">
        <f t="shared" si="2"/>
        <v>10</v>
      </c>
      <c r="P147" s="74">
        <f t="shared" si="2"/>
        <v>32</v>
      </c>
      <c r="Q147" s="74">
        <f t="shared" si="2"/>
        <v>0</v>
      </c>
      <c r="R147" s="56"/>
      <c r="S147" s="50"/>
      <c r="T147" s="69"/>
      <c r="U147" s="69"/>
      <c r="V147" s="69"/>
    </row>
    <row r="148" spans="1:22" s="46" customFormat="1" ht="45" customHeight="1">
      <c r="A148" s="290" t="s">
        <v>437</v>
      </c>
      <c r="B148" s="291"/>
      <c r="C148" s="291"/>
      <c r="D148" s="291"/>
      <c r="E148" s="291"/>
      <c r="F148" s="291"/>
      <c r="G148" s="291"/>
      <c r="H148" s="291"/>
      <c r="I148" s="291"/>
      <c r="J148" s="291"/>
      <c r="K148" s="291"/>
      <c r="L148" s="291"/>
      <c r="M148" s="291"/>
      <c r="N148" s="291"/>
      <c r="O148" s="291"/>
      <c r="P148" s="291"/>
      <c r="Q148" s="291"/>
      <c r="R148" s="291"/>
      <c r="S148" s="291"/>
      <c r="T148" s="291"/>
      <c r="U148" s="291"/>
      <c r="V148" s="291"/>
    </row>
    <row r="149" spans="1:22" ht="10.5">
      <c r="A149" s="291"/>
      <c r="B149" s="291"/>
      <c r="C149" s="291"/>
      <c r="D149" s="291"/>
      <c r="E149" s="291"/>
      <c r="F149" s="291"/>
      <c r="G149" s="291"/>
      <c r="H149" s="291"/>
      <c r="I149" s="291"/>
      <c r="J149" s="291"/>
      <c r="K149" s="291"/>
      <c r="L149" s="291"/>
      <c r="M149" s="291"/>
      <c r="N149" s="291"/>
      <c r="O149" s="291"/>
      <c r="P149" s="291"/>
      <c r="Q149" s="291"/>
      <c r="R149" s="291"/>
      <c r="S149" s="291"/>
      <c r="T149" s="291"/>
      <c r="U149" s="291"/>
      <c r="V149" s="291"/>
    </row>
  </sheetData>
  <sheetProtection/>
  <mergeCells count="164">
    <mergeCell ref="T129:T132"/>
    <mergeCell ref="T143:T146"/>
    <mergeCell ref="A2:B4"/>
    <mergeCell ref="S32:S33"/>
    <mergeCell ref="S34:S35"/>
    <mergeCell ref="S36:S37"/>
    <mergeCell ref="S38:S39"/>
    <mergeCell ref="S99:S102"/>
    <mergeCell ref="T41:T47"/>
    <mergeCell ref="T68:T71"/>
    <mergeCell ref="S20:S21"/>
    <mergeCell ref="S22:S23"/>
    <mergeCell ref="S24:S25"/>
    <mergeCell ref="S26:S27"/>
    <mergeCell ref="S28:S29"/>
    <mergeCell ref="S30:S31"/>
    <mergeCell ref="R135:R142"/>
    <mergeCell ref="R143:R146"/>
    <mergeCell ref="S2:S4"/>
    <mergeCell ref="S6:S7"/>
    <mergeCell ref="S8:S9"/>
    <mergeCell ref="S10:S11"/>
    <mergeCell ref="S12:S13"/>
    <mergeCell ref="S14:S15"/>
    <mergeCell ref="S16:S17"/>
    <mergeCell ref="S18:S19"/>
    <mergeCell ref="R103:R106"/>
    <mergeCell ref="R108:R110"/>
    <mergeCell ref="R111:R114"/>
    <mergeCell ref="R115:R128"/>
    <mergeCell ref="R129:R132"/>
    <mergeCell ref="R133:R134"/>
    <mergeCell ref="R76:R78"/>
    <mergeCell ref="R79:R82"/>
    <mergeCell ref="R83:R90"/>
    <mergeCell ref="R91:R93"/>
    <mergeCell ref="R94:R97"/>
    <mergeCell ref="R99:R102"/>
    <mergeCell ref="R5:R39"/>
    <mergeCell ref="R41:R47"/>
    <mergeCell ref="R48:R51"/>
    <mergeCell ref="R52:R67"/>
    <mergeCell ref="R68:R71"/>
    <mergeCell ref="R72:R75"/>
    <mergeCell ref="G111:G114"/>
    <mergeCell ref="G115:G128"/>
    <mergeCell ref="G129:G132"/>
    <mergeCell ref="G133:G134"/>
    <mergeCell ref="G135:G142"/>
    <mergeCell ref="G143:G146"/>
    <mergeCell ref="G83:G90"/>
    <mergeCell ref="G91:G93"/>
    <mergeCell ref="G94:G97"/>
    <mergeCell ref="G98:G102"/>
    <mergeCell ref="G103:G106"/>
    <mergeCell ref="G108:G110"/>
    <mergeCell ref="F143:F146"/>
    <mergeCell ref="G2:G4"/>
    <mergeCell ref="G5:G39"/>
    <mergeCell ref="G41:G47"/>
    <mergeCell ref="G48:G51"/>
    <mergeCell ref="G52:G67"/>
    <mergeCell ref="G68:G71"/>
    <mergeCell ref="G72:G75"/>
    <mergeCell ref="G76:G78"/>
    <mergeCell ref="G79:G82"/>
    <mergeCell ref="F108:F110"/>
    <mergeCell ref="F111:F114"/>
    <mergeCell ref="F115:F128"/>
    <mergeCell ref="F129:F132"/>
    <mergeCell ref="F133:F134"/>
    <mergeCell ref="F135:F142"/>
    <mergeCell ref="F79:F82"/>
    <mergeCell ref="F83:F90"/>
    <mergeCell ref="F91:F93"/>
    <mergeCell ref="F94:F97"/>
    <mergeCell ref="F98:F102"/>
    <mergeCell ref="F103:F106"/>
    <mergeCell ref="E135:E142"/>
    <mergeCell ref="E143:E146"/>
    <mergeCell ref="F2:F4"/>
    <mergeCell ref="F5:F39"/>
    <mergeCell ref="F41:F47"/>
    <mergeCell ref="F48:F51"/>
    <mergeCell ref="F52:F67"/>
    <mergeCell ref="F68:F71"/>
    <mergeCell ref="F72:F75"/>
    <mergeCell ref="F76:F78"/>
    <mergeCell ref="E103:E106"/>
    <mergeCell ref="E108:E110"/>
    <mergeCell ref="E111:E114"/>
    <mergeCell ref="E115:E128"/>
    <mergeCell ref="E129:E132"/>
    <mergeCell ref="E133:E134"/>
    <mergeCell ref="E76:E78"/>
    <mergeCell ref="E79:E82"/>
    <mergeCell ref="E83:E90"/>
    <mergeCell ref="E91:E93"/>
    <mergeCell ref="E94:E97"/>
    <mergeCell ref="E98:E102"/>
    <mergeCell ref="D133:D134"/>
    <mergeCell ref="D135:D142"/>
    <mergeCell ref="D143:D146"/>
    <mergeCell ref="E2:E4"/>
    <mergeCell ref="E5:E39"/>
    <mergeCell ref="E41:E47"/>
    <mergeCell ref="E48:E51"/>
    <mergeCell ref="E52:E67"/>
    <mergeCell ref="E68:E71"/>
    <mergeCell ref="E72:E75"/>
    <mergeCell ref="D98:D102"/>
    <mergeCell ref="D103:D106"/>
    <mergeCell ref="D108:D110"/>
    <mergeCell ref="D111:D114"/>
    <mergeCell ref="D115:D128"/>
    <mergeCell ref="D129:D132"/>
    <mergeCell ref="D72:D75"/>
    <mergeCell ref="D76:D78"/>
    <mergeCell ref="D79:D82"/>
    <mergeCell ref="D83:D90"/>
    <mergeCell ref="D91:D93"/>
    <mergeCell ref="D94:D97"/>
    <mergeCell ref="C129:C132"/>
    <mergeCell ref="C133:C134"/>
    <mergeCell ref="C135:C142"/>
    <mergeCell ref="C143:C146"/>
    <mergeCell ref="D2:D4"/>
    <mergeCell ref="D5:D39"/>
    <mergeCell ref="D41:D47"/>
    <mergeCell ref="D48:D51"/>
    <mergeCell ref="D52:D67"/>
    <mergeCell ref="D68:D71"/>
    <mergeCell ref="C94:C97"/>
    <mergeCell ref="C98:C102"/>
    <mergeCell ref="C103:C106"/>
    <mergeCell ref="C108:C110"/>
    <mergeCell ref="C111:C114"/>
    <mergeCell ref="C115:C128"/>
    <mergeCell ref="C68:C71"/>
    <mergeCell ref="C72:C75"/>
    <mergeCell ref="C76:C78"/>
    <mergeCell ref="C79:C82"/>
    <mergeCell ref="C83:C90"/>
    <mergeCell ref="C91:C93"/>
    <mergeCell ref="A148:V148"/>
    <mergeCell ref="A149:V149"/>
    <mergeCell ref="A5:A147"/>
    <mergeCell ref="B5:B40"/>
    <mergeCell ref="B41:B107"/>
    <mergeCell ref="B108:B147"/>
    <mergeCell ref="C5:C39"/>
    <mergeCell ref="C41:C47"/>
    <mergeCell ref="C48:C51"/>
    <mergeCell ref="C52:C67"/>
    <mergeCell ref="A1:S1"/>
    <mergeCell ref="J2:Q2"/>
    <mergeCell ref="J3:K3"/>
    <mergeCell ref="L3:M3"/>
    <mergeCell ref="N3:O3"/>
    <mergeCell ref="P3:Q3"/>
    <mergeCell ref="C2:C4"/>
    <mergeCell ref="H2:H4"/>
    <mergeCell ref="I2:I4"/>
    <mergeCell ref="R2:R4"/>
  </mergeCells>
  <printOptions horizontalCentered="1"/>
  <pageMargins left="0.55" right="0.55" top="0.75" bottom="0.75" header="0.31" footer="0.31"/>
  <pageSetup fitToHeight="0" fitToWidth="1" horizontalDpi="600" verticalDpi="600" orientation="portrait" paperSize="9" scale="80" r:id="rId1"/>
  <headerFooter>
    <oddFooter>&amp;R— 17 —</oddFooter>
  </headerFooter>
  <rowBreaks count="1" manualBreakCount="1">
    <brk id="90" max="21" man="1"/>
  </rowBreaks>
</worksheet>
</file>

<file path=xl/worksheets/sheet6.xml><?xml version="1.0" encoding="utf-8"?>
<worksheet xmlns="http://schemas.openxmlformats.org/spreadsheetml/2006/main" xmlns:r="http://schemas.openxmlformats.org/officeDocument/2006/relationships">
  <sheetPr>
    <pageSetUpPr fitToPage="1"/>
  </sheetPr>
  <dimension ref="A1:P78"/>
  <sheetViews>
    <sheetView tabSelected="1" zoomScalePageLayoutView="0" workbookViewId="0" topLeftCell="A1">
      <pane ySplit="4" topLeftCell="A5" activePane="bottomLeft" state="frozen"/>
      <selection pane="topLeft" activeCell="A1" sqref="A1"/>
      <selection pane="bottomLeft" activeCell="T27" sqref="T27"/>
    </sheetView>
  </sheetViews>
  <sheetFormatPr defaultColWidth="9.00390625" defaultRowHeight="14.25"/>
  <cols>
    <col min="1" max="1" width="7.625" style="2" customWidth="1"/>
    <col min="2" max="2" width="20.625" style="2" customWidth="1"/>
    <col min="3" max="5" width="3.75390625" style="2" customWidth="1"/>
    <col min="6" max="6" width="4.00390625" style="2" customWidth="1"/>
    <col min="7" max="7" width="1.4921875" style="2" customWidth="1"/>
    <col min="8" max="8" width="6.625" style="2" customWidth="1"/>
    <col min="9" max="9" width="20.625" style="2" customWidth="1"/>
    <col min="10" max="11" width="3.75390625" style="2" customWidth="1"/>
    <col min="12" max="12" width="4.25390625" style="2" customWidth="1"/>
    <col min="13" max="13" width="4.125" style="2" customWidth="1"/>
    <col min="14" max="16384" width="9.00390625" style="2" customWidth="1"/>
  </cols>
  <sheetData>
    <row r="1" spans="1:13" ht="14.25" customHeight="1">
      <c r="A1" s="343" t="s">
        <v>438</v>
      </c>
      <c r="B1" s="343"/>
      <c r="C1" s="343"/>
      <c r="D1" s="343"/>
      <c r="E1" s="343"/>
      <c r="F1" s="343"/>
      <c r="G1" s="343"/>
      <c r="H1" s="343"/>
      <c r="I1" s="343"/>
      <c r="J1" s="343"/>
      <c r="K1" s="343"/>
      <c r="L1" s="343"/>
      <c r="M1" s="343"/>
    </row>
    <row r="2" spans="1:13" ht="14.25" customHeight="1">
      <c r="A2" s="345" t="s">
        <v>2</v>
      </c>
      <c r="B2" s="345" t="s">
        <v>3</v>
      </c>
      <c r="C2" s="346" t="s">
        <v>250</v>
      </c>
      <c r="D2" s="345" t="s">
        <v>179</v>
      </c>
      <c r="E2" s="345" t="s">
        <v>439</v>
      </c>
      <c r="F2" s="345" t="s">
        <v>440</v>
      </c>
      <c r="G2" s="3"/>
      <c r="H2" s="345" t="s">
        <v>2</v>
      </c>
      <c r="I2" s="345" t="s">
        <v>3</v>
      </c>
      <c r="J2" s="346" t="s">
        <v>250</v>
      </c>
      <c r="K2" s="345" t="s">
        <v>179</v>
      </c>
      <c r="L2" s="345" t="s">
        <v>439</v>
      </c>
      <c r="M2" s="345" t="s">
        <v>440</v>
      </c>
    </row>
    <row r="3" spans="1:13" ht="4.5" customHeight="1">
      <c r="A3" s="345"/>
      <c r="B3" s="345"/>
      <c r="C3" s="346"/>
      <c r="D3" s="345"/>
      <c r="E3" s="345"/>
      <c r="F3" s="345"/>
      <c r="G3" s="3"/>
      <c r="H3" s="345"/>
      <c r="I3" s="345"/>
      <c r="J3" s="346"/>
      <c r="K3" s="345"/>
      <c r="L3" s="345"/>
      <c r="M3" s="345"/>
    </row>
    <row r="4" spans="1:13" ht="0.75" customHeight="1">
      <c r="A4" s="345"/>
      <c r="B4" s="345"/>
      <c r="C4" s="346"/>
      <c r="D4" s="345"/>
      <c r="E4" s="345"/>
      <c r="F4" s="345"/>
      <c r="G4" s="3"/>
      <c r="H4" s="345"/>
      <c r="I4" s="345"/>
      <c r="J4" s="346"/>
      <c r="K4" s="345"/>
      <c r="L4" s="345"/>
      <c r="M4" s="345"/>
    </row>
    <row r="5" spans="1:13" ht="11.25" customHeight="1">
      <c r="A5" s="344" t="s">
        <v>441</v>
      </c>
      <c r="B5" s="344"/>
      <c r="C5" s="344"/>
      <c r="D5" s="344"/>
      <c r="E5" s="344"/>
      <c r="F5" s="344"/>
      <c r="G5" s="4"/>
      <c r="H5" s="344" t="s">
        <v>442</v>
      </c>
      <c r="I5" s="344"/>
      <c r="J5" s="344"/>
      <c r="K5" s="344"/>
      <c r="L5" s="344"/>
      <c r="M5" s="344"/>
    </row>
    <row r="6" spans="1:13" ht="12" customHeight="1">
      <c r="A6" s="5" t="s">
        <v>443</v>
      </c>
      <c r="B6" s="6" t="s">
        <v>444</v>
      </c>
      <c r="C6" s="7">
        <v>3</v>
      </c>
      <c r="D6" s="7">
        <v>48</v>
      </c>
      <c r="E6" s="7" t="s">
        <v>239</v>
      </c>
      <c r="F6" s="7" t="s">
        <v>22</v>
      </c>
      <c r="G6" s="6"/>
      <c r="H6" s="8" t="s">
        <v>20</v>
      </c>
      <c r="I6" s="6" t="s">
        <v>21</v>
      </c>
      <c r="J6" s="7">
        <v>3</v>
      </c>
      <c r="K6" s="7">
        <v>48</v>
      </c>
      <c r="L6" s="7" t="s">
        <v>239</v>
      </c>
      <c r="M6" s="7" t="s">
        <v>22</v>
      </c>
    </row>
    <row r="7" spans="1:13" ht="11.25" customHeight="1">
      <c r="A7" s="5" t="s">
        <v>32</v>
      </c>
      <c r="B7" s="6" t="s">
        <v>33</v>
      </c>
      <c r="C7" s="7">
        <v>0.5</v>
      </c>
      <c r="D7" s="7">
        <v>8</v>
      </c>
      <c r="E7" s="7" t="s">
        <v>239</v>
      </c>
      <c r="F7" s="7" t="s">
        <v>22</v>
      </c>
      <c r="G7" s="6"/>
      <c r="H7" s="8" t="s">
        <v>42</v>
      </c>
      <c r="I7" s="6" t="s">
        <v>43</v>
      </c>
      <c r="J7" s="7">
        <v>2.5</v>
      </c>
      <c r="K7" s="7">
        <v>40</v>
      </c>
      <c r="L7" s="7" t="s">
        <v>239</v>
      </c>
      <c r="M7" s="7" t="s">
        <v>22</v>
      </c>
    </row>
    <row r="8" spans="1:13" ht="11.25" customHeight="1">
      <c r="A8" s="5" t="s">
        <v>40</v>
      </c>
      <c r="B8" s="6" t="s">
        <v>41</v>
      </c>
      <c r="C8" s="7">
        <v>2.5</v>
      </c>
      <c r="D8" s="7">
        <v>40</v>
      </c>
      <c r="E8" s="7" t="s">
        <v>239</v>
      </c>
      <c r="F8" s="7" t="s">
        <v>22</v>
      </c>
      <c r="G8" s="6"/>
      <c r="H8" s="8" t="s">
        <v>50</v>
      </c>
      <c r="I8" s="6" t="s">
        <v>445</v>
      </c>
      <c r="J8" s="7">
        <v>1</v>
      </c>
      <c r="K8" s="7">
        <v>36</v>
      </c>
      <c r="L8" s="7" t="s">
        <v>239</v>
      </c>
      <c r="M8" s="7" t="s">
        <v>22</v>
      </c>
    </row>
    <row r="9" spans="1:13" ht="12" customHeight="1">
      <c r="A9" s="5" t="s">
        <v>48</v>
      </c>
      <c r="B9" s="6" t="s">
        <v>446</v>
      </c>
      <c r="C9" s="7">
        <v>1</v>
      </c>
      <c r="D9" s="7">
        <v>36</v>
      </c>
      <c r="E9" s="7" t="s">
        <v>239</v>
      </c>
      <c r="F9" s="7" t="s">
        <v>22</v>
      </c>
      <c r="G9" s="6"/>
      <c r="H9" s="8" t="s">
        <v>60</v>
      </c>
      <c r="I9" s="6" t="s">
        <v>447</v>
      </c>
      <c r="J9" s="7">
        <v>5.5</v>
      </c>
      <c r="K9" s="7">
        <v>88</v>
      </c>
      <c r="L9" s="7" t="s">
        <v>239</v>
      </c>
      <c r="M9" s="7" t="s">
        <v>22</v>
      </c>
    </row>
    <row r="10" spans="1:13" ht="11.25" customHeight="1">
      <c r="A10" s="5" t="s">
        <v>58</v>
      </c>
      <c r="B10" s="6" t="s">
        <v>448</v>
      </c>
      <c r="C10" s="7">
        <v>5.5</v>
      </c>
      <c r="D10" s="7">
        <v>88</v>
      </c>
      <c r="E10" s="7" t="s">
        <v>239</v>
      </c>
      <c r="F10" s="7" t="s">
        <v>22</v>
      </c>
      <c r="G10" s="6"/>
      <c r="H10" s="8" t="s">
        <v>62</v>
      </c>
      <c r="I10" s="6" t="s">
        <v>63</v>
      </c>
      <c r="J10" s="7">
        <v>3</v>
      </c>
      <c r="K10" s="7">
        <v>48</v>
      </c>
      <c r="L10" s="7" t="s">
        <v>239</v>
      </c>
      <c r="M10" s="7" t="s">
        <v>22</v>
      </c>
    </row>
    <row r="11" spans="1:13" ht="11.25" customHeight="1">
      <c r="A11" s="5" t="s">
        <v>449</v>
      </c>
      <c r="B11" s="6" t="s">
        <v>57</v>
      </c>
      <c r="C11" s="7">
        <v>2</v>
      </c>
      <c r="D11" s="7">
        <v>36</v>
      </c>
      <c r="E11" s="7" t="s">
        <v>239</v>
      </c>
      <c r="F11" s="7" t="s">
        <v>22</v>
      </c>
      <c r="G11" s="6"/>
      <c r="H11" s="9" t="s">
        <v>91</v>
      </c>
      <c r="I11" s="10" t="s">
        <v>92</v>
      </c>
      <c r="J11" s="7">
        <v>3.5</v>
      </c>
      <c r="K11" s="7">
        <v>62</v>
      </c>
      <c r="L11" s="7" t="s">
        <v>239</v>
      </c>
      <c r="M11" s="7" t="s">
        <v>93</v>
      </c>
    </row>
    <row r="12" spans="1:13" ht="12.75" customHeight="1">
      <c r="A12" s="5" t="s">
        <v>56</v>
      </c>
      <c r="B12" s="6" t="s">
        <v>198</v>
      </c>
      <c r="C12" s="7">
        <v>2</v>
      </c>
      <c r="D12" s="7" t="s">
        <v>199</v>
      </c>
      <c r="E12" s="7" t="s">
        <v>239</v>
      </c>
      <c r="F12" s="7" t="s">
        <v>187</v>
      </c>
      <c r="G12" s="6"/>
      <c r="H12" s="5" t="s">
        <v>74</v>
      </c>
      <c r="I12" s="6" t="s">
        <v>75</v>
      </c>
      <c r="J12" s="7">
        <v>3</v>
      </c>
      <c r="K12" s="7">
        <v>48</v>
      </c>
      <c r="L12" s="7" t="s">
        <v>240</v>
      </c>
      <c r="M12" s="7" t="s">
        <v>69</v>
      </c>
    </row>
    <row r="13" spans="1:13" ht="11.25" customHeight="1">
      <c r="A13" s="5" t="s">
        <v>72</v>
      </c>
      <c r="B13" s="6" t="s">
        <v>73</v>
      </c>
      <c r="C13" s="7">
        <v>3</v>
      </c>
      <c r="D13" s="7">
        <v>48</v>
      </c>
      <c r="E13" s="7" t="s">
        <v>240</v>
      </c>
      <c r="F13" s="7" t="s">
        <v>69</v>
      </c>
      <c r="G13" s="6"/>
      <c r="H13" s="8" t="s">
        <v>450</v>
      </c>
      <c r="I13" s="6" t="s">
        <v>185</v>
      </c>
      <c r="J13" s="7">
        <v>1.5</v>
      </c>
      <c r="K13" s="7">
        <v>48</v>
      </c>
      <c r="L13" s="7" t="s">
        <v>239</v>
      </c>
      <c r="M13" s="7" t="s">
        <v>187</v>
      </c>
    </row>
    <row r="14" spans="1:13" ht="11.25" customHeight="1">
      <c r="A14" s="5" t="s">
        <v>86</v>
      </c>
      <c r="B14" s="10" t="s">
        <v>87</v>
      </c>
      <c r="C14" s="7">
        <v>2</v>
      </c>
      <c r="D14" s="7">
        <v>32</v>
      </c>
      <c r="E14" s="7" t="s">
        <v>240</v>
      </c>
      <c r="F14" s="7" t="s">
        <v>84</v>
      </c>
      <c r="G14" s="6"/>
      <c r="H14" s="9" t="s">
        <v>67</v>
      </c>
      <c r="I14" s="10" t="s">
        <v>451</v>
      </c>
      <c r="J14" s="7">
        <v>1</v>
      </c>
      <c r="K14" s="7">
        <v>16</v>
      </c>
      <c r="L14" s="7" t="s">
        <v>240</v>
      </c>
      <c r="M14" s="7" t="s">
        <v>69</v>
      </c>
    </row>
    <row r="15" spans="1:13" ht="12" customHeight="1">
      <c r="A15" s="5" t="s">
        <v>82</v>
      </c>
      <c r="B15" s="10" t="s">
        <v>83</v>
      </c>
      <c r="C15" s="7">
        <v>3</v>
      </c>
      <c r="D15" s="7">
        <v>48</v>
      </c>
      <c r="E15" s="7" t="s">
        <v>240</v>
      </c>
      <c r="F15" s="7" t="s">
        <v>84</v>
      </c>
      <c r="G15" s="7"/>
      <c r="H15" s="9" t="s">
        <v>114</v>
      </c>
      <c r="I15" s="10" t="s">
        <v>452</v>
      </c>
      <c r="J15" s="7">
        <v>2</v>
      </c>
      <c r="K15" s="7">
        <v>32</v>
      </c>
      <c r="L15" s="7" t="s">
        <v>240</v>
      </c>
      <c r="M15" s="7" t="s">
        <v>113</v>
      </c>
    </row>
    <row r="16" spans="1:13" ht="12" customHeight="1">
      <c r="A16" s="5" t="s">
        <v>453</v>
      </c>
      <c r="B16" s="10" t="s">
        <v>192</v>
      </c>
      <c r="C16" s="7">
        <v>0.5</v>
      </c>
      <c r="D16" s="7">
        <v>24</v>
      </c>
      <c r="E16" s="7" t="s">
        <v>240</v>
      </c>
      <c r="F16" s="7" t="s">
        <v>193</v>
      </c>
      <c r="G16" s="7"/>
      <c r="H16" s="11"/>
      <c r="I16" s="11"/>
      <c r="J16" s="11"/>
      <c r="K16" s="11"/>
      <c r="L16" s="11"/>
      <c r="M16" s="11"/>
    </row>
    <row r="17" spans="1:13" ht="12" customHeight="1">
      <c r="A17" s="5" t="s">
        <v>70</v>
      </c>
      <c r="B17" s="6" t="s">
        <v>71</v>
      </c>
      <c r="C17" s="7">
        <v>2</v>
      </c>
      <c r="D17" s="7">
        <v>32</v>
      </c>
      <c r="E17" s="7" t="s">
        <v>240</v>
      </c>
      <c r="F17" s="7" t="s">
        <v>69</v>
      </c>
      <c r="G17" s="7"/>
      <c r="H17" s="9"/>
      <c r="I17" s="10"/>
      <c r="J17" s="7"/>
      <c r="K17" s="7"/>
      <c r="L17" s="7"/>
      <c r="M17" s="7"/>
    </row>
    <row r="18" spans="1:13" ht="12" customHeight="1">
      <c r="A18" s="12"/>
      <c r="B18" s="12"/>
      <c r="C18" s="12"/>
      <c r="D18" s="12"/>
      <c r="E18" s="12"/>
      <c r="F18" s="12"/>
      <c r="G18" s="7"/>
      <c r="H18" s="9"/>
      <c r="I18" s="10"/>
      <c r="J18" s="7"/>
      <c r="K18" s="7"/>
      <c r="L18" s="7"/>
      <c r="M18" s="7"/>
    </row>
    <row r="19" spans="1:13" ht="11.25" customHeight="1">
      <c r="A19" s="7"/>
      <c r="B19" s="13" t="s">
        <v>191</v>
      </c>
      <c r="C19" s="13">
        <f>SUM(C6:C18)</f>
        <v>27</v>
      </c>
      <c r="D19" s="13">
        <f>SUM(D6:D18)</f>
        <v>440</v>
      </c>
      <c r="E19" s="7"/>
      <c r="F19" s="7"/>
      <c r="G19" s="7"/>
      <c r="H19" s="6"/>
      <c r="I19" s="20" t="s">
        <v>191</v>
      </c>
      <c r="J19" s="34">
        <f>SUM(J6:J18)</f>
        <v>26</v>
      </c>
      <c r="K19" s="13">
        <f>SUM(K6:K18)</f>
        <v>466</v>
      </c>
      <c r="L19" s="6"/>
      <c r="M19" s="6"/>
    </row>
    <row r="20" spans="1:13" ht="10.5" customHeight="1">
      <c r="A20" s="344" t="s">
        <v>454</v>
      </c>
      <c r="B20" s="344"/>
      <c r="C20" s="344"/>
      <c r="D20" s="344"/>
      <c r="E20" s="344"/>
      <c r="F20" s="344"/>
      <c r="G20" s="4"/>
      <c r="H20" s="344" t="s">
        <v>455</v>
      </c>
      <c r="I20" s="344"/>
      <c r="J20" s="344"/>
      <c r="K20" s="344"/>
      <c r="L20" s="344"/>
      <c r="M20" s="344"/>
    </row>
    <row r="21" spans="1:16" s="1" customFormat="1" ht="23.25" customHeight="1">
      <c r="A21" s="9" t="s">
        <v>28</v>
      </c>
      <c r="B21" s="6" t="s">
        <v>29</v>
      </c>
      <c r="C21" s="7">
        <v>3</v>
      </c>
      <c r="D21" s="7">
        <v>48</v>
      </c>
      <c r="E21" s="7" t="s">
        <v>239</v>
      </c>
      <c r="F21" s="7" t="s">
        <v>22</v>
      </c>
      <c r="G21" s="14"/>
      <c r="H21" s="8" t="s">
        <v>24</v>
      </c>
      <c r="I21" s="35" t="s">
        <v>25</v>
      </c>
      <c r="J21" s="17">
        <v>3</v>
      </c>
      <c r="K21" s="7">
        <v>48</v>
      </c>
      <c r="L21" s="7" t="s">
        <v>239</v>
      </c>
      <c r="M21" s="18" t="s">
        <v>22</v>
      </c>
      <c r="P21" s="36"/>
    </row>
    <row r="22" spans="1:16" s="1" customFormat="1" ht="23.25" customHeight="1">
      <c r="A22" s="9" t="s">
        <v>34</v>
      </c>
      <c r="B22" s="6" t="s">
        <v>35</v>
      </c>
      <c r="C22" s="7">
        <v>0.5</v>
      </c>
      <c r="D22" s="7">
        <v>8</v>
      </c>
      <c r="E22" s="7" t="s">
        <v>239</v>
      </c>
      <c r="F22" s="7" t="s">
        <v>22</v>
      </c>
      <c r="G22" s="14"/>
      <c r="H22" s="8" t="s">
        <v>26</v>
      </c>
      <c r="I22" s="35" t="s">
        <v>27</v>
      </c>
      <c r="J22" s="17">
        <v>3</v>
      </c>
      <c r="K22" s="7">
        <v>48</v>
      </c>
      <c r="L22" s="7" t="s">
        <v>239</v>
      </c>
      <c r="M22" s="18" t="s">
        <v>22</v>
      </c>
      <c r="P22" s="36"/>
    </row>
    <row r="23" spans="1:16" ht="11.25" customHeight="1">
      <c r="A23" s="9" t="s">
        <v>44</v>
      </c>
      <c r="B23" s="6" t="s">
        <v>456</v>
      </c>
      <c r="C23" s="7">
        <v>2</v>
      </c>
      <c r="D23" s="7">
        <v>32</v>
      </c>
      <c r="E23" s="7" t="s">
        <v>239</v>
      </c>
      <c r="F23" s="7" t="s">
        <v>22</v>
      </c>
      <c r="G23" s="14"/>
      <c r="H23" s="8" t="s">
        <v>46</v>
      </c>
      <c r="I23" s="6" t="s">
        <v>457</v>
      </c>
      <c r="J23" s="17">
        <v>2</v>
      </c>
      <c r="K23" s="7">
        <v>32</v>
      </c>
      <c r="L23" s="7" t="s">
        <v>239</v>
      </c>
      <c r="M23" s="18" t="s">
        <v>22</v>
      </c>
      <c r="P23" s="37"/>
    </row>
    <row r="24" spans="1:16" ht="10.5" customHeight="1">
      <c r="A24" s="9" t="s">
        <v>52</v>
      </c>
      <c r="B24" s="6" t="s">
        <v>458</v>
      </c>
      <c r="C24" s="7">
        <v>1</v>
      </c>
      <c r="D24" s="7">
        <v>36</v>
      </c>
      <c r="E24" s="7" t="s">
        <v>239</v>
      </c>
      <c r="F24" s="7" t="s">
        <v>22</v>
      </c>
      <c r="G24" s="14"/>
      <c r="H24" s="8" t="s">
        <v>54</v>
      </c>
      <c r="I24" s="6" t="s">
        <v>55</v>
      </c>
      <c r="J24" s="17">
        <v>1</v>
      </c>
      <c r="K24" s="7">
        <v>36</v>
      </c>
      <c r="L24" s="7" t="s">
        <v>239</v>
      </c>
      <c r="M24" s="18" t="s">
        <v>22</v>
      </c>
      <c r="P24" s="37"/>
    </row>
    <row r="25" spans="1:16" ht="11.25" customHeight="1">
      <c r="A25" s="9" t="s">
        <v>64</v>
      </c>
      <c r="B25" s="6" t="s">
        <v>65</v>
      </c>
      <c r="C25" s="7">
        <v>3</v>
      </c>
      <c r="D25" s="7">
        <v>48</v>
      </c>
      <c r="E25" s="7" t="s">
        <v>239</v>
      </c>
      <c r="F25" s="7" t="s">
        <v>22</v>
      </c>
      <c r="G25" s="14"/>
      <c r="H25" s="9" t="s">
        <v>101</v>
      </c>
      <c r="I25" s="10" t="s">
        <v>102</v>
      </c>
      <c r="J25" s="7">
        <v>3</v>
      </c>
      <c r="K25" s="7">
        <v>54</v>
      </c>
      <c r="L25" s="7" t="s">
        <v>239</v>
      </c>
      <c r="M25" s="18" t="s">
        <v>93</v>
      </c>
      <c r="P25" s="37"/>
    </row>
    <row r="26" spans="1:13" ht="15">
      <c r="A26" s="9" t="s">
        <v>95</v>
      </c>
      <c r="B26" s="10" t="s">
        <v>96</v>
      </c>
      <c r="C26" s="7">
        <v>3</v>
      </c>
      <c r="D26" s="7">
        <v>54</v>
      </c>
      <c r="E26" s="7" t="s">
        <v>239</v>
      </c>
      <c r="F26" s="7" t="s">
        <v>93</v>
      </c>
      <c r="G26" s="14"/>
      <c r="H26" s="15"/>
      <c r="I26" s="6" t="s">
        <v>206</v>
      </c>
      <c r="J26" s="17">
        <v>2</v>
      </c>
      <c r="K26" s="7" t="s">
        <v>199</v>
      </c>
      <c r="L26" s="7" t="s">
        <v>239</v>
      </c>
      <c r="M26" s="18" t="s">
        <v>187</v>
      </c>
    </row>
    <row r="27" spans="1:13" ht="15">
      <c r="A27" s="9" t="s">
        <v>97</v>
      </c>
      <c r="B27" s="10" t="s">
        <v>98</v>
      </c>
      <c r="C27" s="7">
        <v>2.5</v>
      </c>
      <c r="D27" s="7">
        <v>46</v>
      </c>
      <c r="E27" s="7" t="s">
        <v>239</v>
      </c>
      <c r="F27" s="7" t="s">
        <v>93</v>
      </c>
      <c r="G27" s="14"/>
      <c r="H27" s="9" t="s">
        <v>99</v>
      </c>
      <c r="I27" s="10" t="s">
        <v>100</v>
      </c>
      <c r="J27" s="7">
        <v>3.5</v>
      </c>
      <c r="K27" s="7">
        <v>62</v>
      </c>
      <c r="L27" s="7" t="s">
        <v>239</v>
      </c>
      <c r="M27" s="7" t="s">
        <v>93</v>
      </c>
    </row>
    <row r="28" spans="1:13" ht="12" customHeight="1">
      <c r="A28" s="16" t="s">
        <v>122</v>
      </c>
      <c r="B28" s="6" t="s">
        <v>123</v>
      </c>
      <c r="C28" s="7">
        <v>3.5</v>
      </c>
      <c r="D28" s="7">
        <v>56</v>
      </c>
      <c r="E28" s="7" t="s">
        <v>240</v>
      </c>
      <c r="F28" s="7" t="s">
        <v>113</v>
      </c>
      <c r="G28" s="14"/>
      <c r="H28" s="9" t="s">
        <v>111</v>
      </c>
      <c r="I28" s="10" t="s">
        <v>112</v>
      </c>
      <c r="J28" s="7">
        <v>2</v>
      </c>
      <c r="K28" s="7">
        <v>32</v>
      </c>
      <c r="L28" s="7" t="s">
        <v>240</v>
      </c>
      <c r="M28" s="38" t="s">
        <v>113</v>
      </c>
    </row>
    <row r="29" spans="1:13" ht="15">
      <c r="A29" s="9" t="s">
        <v>76</v>
      </c>
      <c r="B29" s="10" t="s">
        <v>77</v>
      </c>
      <c r="C29" s="17">
        <v>2.5</v>
      </c>
      <c r="D29" s="7">
        <v>40</v>
      </c>
      <c r="E29" s="7" t="s">
        <v>240</v>
      </c>
      <c r="F29" s="18" t="s">
        <v>69</v>
      </c>
      <c r="G29" s="14"/>
      <c r="H29" s="9" t="s">
        <v>120</v>
      </c>
      <c r="I29" s="10" t="s">
        <v>121</v>
      </c>
      <c r="J29" s="17">
        <v>2</v>
      </c>
      <c r="K29" s="7">
        <v>32</v>
      </c>
      <c r="L29" s="7" t="s">
        <v>240</v>
      </c>
      <c r="M29" s="18" t="s">
        <v>113</v>
      </c>
    </row>
    <row r="30" spans="1:13" ht="15">
      <c r="A30" s="16" t="s">
        <v>459</v>
      </c>
      <c r="B30" s="10" t="s">
        <v>194</v>
      </c>
      <c r="C30" s="7">
        <v>1</v>
      </c>
      <c r="D30" s="7">
        <v>32</v>
      </c>
      <c r="E30" s="7" t="s">
        <v>240</v>
      </c>
      <c r="F30" s="7" t="s">
        <v>193</v>
      </c>
      <c r="G30" s="14"/>
      <c r="H30" s="9" t="s">
        <v>460</v>
      </c>
      <c r="I30" s="10" t="s">
        <v>195</v>
      </c>
      <c r="J30" s="17">
        <v>1</v>
      </c>
      <c r="K30" s="7">
        <v>32</v>
      </c>
      <c r="L30" s="7" t="s">
        <v>240</v>
      </c>
      <c r="M30" s="19" t="s">
        <v>193</v>
      </c>
    </row>
    <row r="31" spans="1:16" ht="11.25" customHeight="1">
      <c r="A31" s="16" t="s">
        <v>162</v>
      </c>
      <c r="B31" s="6" t="s">
        <v>163</v>
      </c>
      <c r="C31" s="17">
        <v>1.5</v>
      </c>
      <c r="D31" s="7">
        <v>24</v>
      </c>
      <c r="E31" s="7" t="s">
        <v>239</v>
      </c>
      <c r="F31" s="19" t="s">
        <v>164</v>
      </c>
      <c r="G31" s="14"/>
      <c r="H31" s="9" t="s">
        <v>137</v>
      </c>
      <c r="I31" s="10" t="s">
        <v>461</v>
      </c>
      <c r="J31" s="17">
        <v>3</v>
      </c>
      <c r="K31" s="7">
        <v>48</v>
      </c>
      <c r="L31" s="7" t="s">
        <v>240</v>
      </c>
      <c r="M31" s="18" t="s">
        <v>139</v>
      </c>
      <c r="P31" s="37"/>
    </row>
    <row r="32" spans="1:16" ht="15">
      <c r="A32" s="6"/>
      <c r="B32" s="6"/>
      <c r="C32" s="6"/>
      <c r="D32" s="6"/>
      <c r="E32" s="6"/>
      <c r="F32" s="6"/>
      <c r="G32" s="14"/>
      <c r="H32" s="9" t="s">
        <v>462</v>
      </c>
      <c r="I32" s="10" t="s">
        <v>463</v>
      </c>
      <c r="J32" s="17">
        <v>2</v>
      </c>
      <c r="K32" s="7" t="s">
        <v>199</v>
      </c>
      <c r="L32" s="7" t="s">
        <v>239</v>
      </c>
      <c r="M32" s="18" t="s">
        <v>187</v>
      </c>
      <c r="P32" s="37"/>
    </row>
    <row r="33" spans="1:16" ht="15">
      <c r="A33" s="6"/>
      <c r="B33" s="7"/>
      <c r="C33" s="6"/>
      <c r="D33" s="6"/>
      <c r="E33" s="6"/>
      <c r="F33" s="6"/>
      <c r="G33" s="14"/>
      <c r="H33" s="9" t="s">
        <v>464</v>
      </c>
      <c r="I33" s="10" t="s">
        <v>465</v>
      </c>
      <c r="J33" s="17">
        <v>1</v>
      </c>
      <c r="K33" s="7" t="s">
        <v>201</v>
      </c>
      <c r="L33" s="7" t="s">
        <v>239</v>
      </c>
      <c r="M33" s="7" t="s">
        <v>187</v>
      </c>
      <c r="P33" s="37"/>
    </row>
    <row r="34" spans="1:16" ht="12" customHeight="1">
      <c r="A34" s="7"/>
      <c r="B34" s="13" t="s">
        <v>191</v>
      </c>
      <c r="C34" s="13">
        <f>SUM(C21:C33)</f>
        <v>23.5</v>
      </c>
      <c r="D34" s="20">
        <f>SUM(D21:D31)</f>
        <v>424</v>
      </c>
      <c r="E34" s="7"/>
      <c r="F34" s="7"/>
      <c r="G34" s="7"/>
      <c r="H34" s="21"/>
      <c r="I34" s="21"/>
      <c r="J34" s="21"/>
      <c r="K34" s="21"/>
      <c r="L34" s="21"/>
      <c r="M34" s="21"/>
      <c r="P34" s="37"/>
    </row>
    <row r="35" spans="1:13" ht="10.5" customHeight="1">
      <c r="A35" s="344" t="s">
        <v>466</v>
      </c>
      <c r="B35" s="344"/>
      <c r="C35" s="344"/>
      <c r="D35" s="344"/>
      <c r="E35" s="344"/>
      <c r="F35" s="344"/>
      <c r="G35" s="7"/>
      <c r="H35" s="22"/>
      <c r="I35" s="13" t="s">
        <v>191</v>
      </c>
      <c r="J35" s="13">
        <f>SUM(J21:J33)</f>
        <v>28.5</v>
      </c>
      <c r="K35" s="13">
        <f>SUM(K21:K33)</f>
        <v>424</v>
      </c>
      <c r="L35" s="13"/>
      <c r="M35" s="22"/>
    </row>
    <row r="36" spans="1:13" ht="10.5" customHeight="1">
      <c r="A36" s="16" t="s">
        <v>467</v>
      </c>
      <c r="B36" s="6" t="s">
        <v>203</v>
      </c>
      <c r="C36" s="17">
        <v>2</v>
      </c>
      <c r="D36" s="23" t="s">
        <v>199</v>
      </c>
      <c r="E36" s="7" t="s">
        <v>239</v>
      </c>
      <c r="F36" s="18" t="s">
        <v>187</v>
      </c>
      <c r="G36" s="7"/>
      <c r="H36" s="344" t="s">
        <v>468</v>
      </c>
      <c r="I36" s="344"/>
      <c r="J36" s="344"/>
      <c r="K36" s="344"/>
      <c r="L36" s="344"/>
      <c r="M36" s="344"/>
    </row>
    <row r="37" spans="1:13" ht="9.75" customHeight="1">
      <c r="A37" s="8" t="s">
        <v>36</v>
      </c>
      <c r="B37" s="6" t="s">
        <v>469</v>
      </c>
      <c r="C37" s="17">
        <v>0.5</v>
      </c>
      <c r="D37" s="7">
        <v>8</v>
      </c>
      <c r="E37" s="7" t="s">
        <v>239</v>
      </c>
      <c r="F37" s="19" t="s">
        <v>22</v>
      </c>
      <c r="G37" s="7"/>
      <c r="H37" s="8" t="s">
        <v>38</v>
      </c>
      <c r="I37" s="6" t="s">
        <v>470</v>
      </c>
      <c r="J37" s="17">
        <v>0.5</v>
      </c>
      <c r="K37" s="7">
        <v>8</v>
      </c>
      <c r="L37" s="7" t="s">
        <v>239</v>
      </c>
      <c r="M37" s="19" t="s">
        <v>22</v>
      </c>
    </row>
    <row r="38" spans="1:13" ht="9" customHeight="1">
      <c r="A38" s="9" t="s">
        <v>103</v>
      </c>
      <c r="B38" s="10" t="s">
        <v>104</v>
      </c>
      <c r="C38" s="17">
        <v>3</v>
      </c>
      <c r="D38" s="7">
        <v>54</v>
      </c>
      <c r="E38" s="7" t="s">
        <v>239</v>
      </c>
      <c r="F38" s="19" t="s">
        <v>93</v>
      </c>
      <c r="G38" s="4"/>
      <c r="H38" s="9" t="s">
        <v>109</v>
      </c>
      <c r="I38" s="10" t="s">
        <v>110</v>
      </c>
      <c r="J38" s="17">
        <v>2.5</v>
      </c>
      <c r="K38" s="7">
        <v>40</v>
      </c>
      <c r="L38" s="7" t="s">
        <v>239</v>
      </c>
      <c r="M38" s="19" t="s">
        <v>93</v>
      </c>
    </row>
    <row r="39" spans="1:13" ht="12" customHeight="1">
      <c r="A39" s="9" t="s">
        <v>105</v>
      </c>
      <c r="B39" s="10" t="s">
        <v>106</v>
      </c>
      <c r="C39" s="17">
        <v>3</v>
      </c>
      <c r="D39" s="7">
        <v>54</v>
      </c>
      <c r="E39" s="7" t="s">
        <v>239</v>
      </c>
      <c r="F39" s="19" t="s">
        <v>93</v>
      </c>
      <c r="G39" s="4"/>
      <c r="H39" s="9" t="s">
        <v>107</v>
      </c>
      <c r="I39" s="10" t="s">
        <v>108</v>
      </c>
      <c r="J39" s="17">
        <v>3.5</v>
      </c>
      <c r="K39" s="7">
        <v>62</v>
      </c>
      <c r="L39" s="7" t="s">
        <v>239</v>
      </c>
      <c r="M39" s="19" t="s">
        <v>93</v>
      </c>
    </row>
    <row r="40" spans="1:13" ht="12" customHeight="1">
      <c r="A40" s="9" t="s">
        <v>166</v>
      </c>
      <c r="B40" s="6" t="s">
        <v>167</v>
      </c>
      <c r="C40" s="17">
        <v>3</v>
      </c>
      <c r="D40" s="7">
        <v>54</v>
      </c>
      <c r="E40" s="7" t="s">
        <v>239</v>
      </c>
      <c r="F40" s="19" t="s">
        <v>164</v>
      </c>
      <c r="G40" s="4"/>
      <c r="H40" s="9" t="s">
        <v>129</v>
      </c>
      <c r="I40" s="10" t="s">
        <v>130</v>
      </c>
      <c r="J40" s="17">
        <v>2.5</v>
      </c>
      <c r="K40" s="7">
        <v>40</v>
      </c>
      <c r="L40" s="7" t="s">
        <v>239</v>
      </c>
      <c r="M40" s="19" t="s">
        <v>127</v>
      </c>
    </row>
    <row r="41" spans="1:13" ht="12" customHeight="1">
      <c r="A41" s="9" t="s">
        <v>118</v>
      </c>
      <c r="B41" s="10" t="s">
        <v>119</v>
      </c>
      <c r="C41" s="17">
        <v>2</v>
      </c>
      <c r="D41" s="7">
        <v>32</v>
      </c>
      <c r="E41" s="7" t="s">
        <v>240</v>
      </c>
      <c r="F41" s="19" t="s">
        <v>113</v>
      </c>
      <c r="G41" s="4"/>
      <c r="H41" s="9" t="s">
        <v>133</v>
      </c>
      <c r="I41" s="10" t="s">
        <v>134</v>
      </c>
      <c r="J41" s="7">
        <v>2.5</v>
      </c>
      <c r="K41" s="7">
        <v>40</v>
      </c>
      <c r="L41" s="7" t="s">
        <v>239</v>
      </c>
      <c r="M41" s="19" t="s">
        <v>127</v>
      </c>
    </row>
    <row r="42" spans="1:13" ht="11.25" customHeight="1">
      <c r="A42" s="9" t="s">
        <v>116</v>
      </c>
      <c r="B42" s="10" t="s">
        <v>117</v>
      </c>
      <c r="C42" s="17">
        <v>2</v>
      </c>
      <c r="D42" s="7">
        <v>32</v>
      </c>
      <c r="E42" s="7" t="s">
        <v>240</v>
      </c>
      <c r="F42" s="19" t="s">
        <v>113</v>
      </c>
      <c r="G42" s="4"/>
      <c r="H42" s="9" t="s">
        <v>125</v>
      </c>
      <c r="I42" s="10" t="s">
        <v>126</v>
      </c>
      <c r="J42" s="17">
        <v>3</v>
      </c>
      <c r="K42" s="7">
        <v>54</v>
      </c>
      <c r="L42" s="7" t="s">
        <v>239</v>
      </c>
      <c r="M42" s="19" t="s">
        <v>127</v>
      </c>
    </row>
    <row r="43" spans="1:13" ht="12.75" customHeight="1">
      <c r="A43" s="9" t="s">
        <v>148</v>
      </c>
      <c r="B43" s="10" t="s">
        <v>149</v>
      </c>
      <c r="C43" s="17">
        <v>2</v>
      </c>
      <c r="D43" s="7">
        <v>32</v>
      </c>
      <c r="E43" s="7" t="s">
        <v>240</v>
      </c>
      <c r="F43" s="19" t="s">
        <v>139</v>
      </c>
      <c r="G43" s="4"/>
      <c r="H43" s="9" t="s">
        <v>471</v>
      </c>
      <c r="I43" s="10" t="s">
        <v>190</v>
      </c>
      <c r="J43" s="17">
        <v>0.5</v>
      </c>
      <c r="K43" s="7">
        <v>16</v>
      </c>
      <c r="L43" s="7" t="s">
        <v>239</v>
      </c>
      <c r="M43" s="19" t="s">
        <v>187</v>
      </c>
    </row>
    <row r="44" spans="1:13" ht="13.5" customHeight="1">
      <c r="A44" s="9" t="s">
        <v>140</v>
      </c>
      <c r="B44" s="24" t="s">
        <v>141</v>
      </c>
      <c r="C44" s="17">
        <v>2</v>
      </c>
      <c r="D44" s="7">
        <v>32</v>
      </c>
      <c r="E44" s="7" t="s">
        <v>240</v>
      </c>
      <c r="F44" s="19" t="s">
        <v>139</v>
      </c>
      <c r="G44" s="4"/>
      <c r="H44" s="9" t="s">
        <v>156</v>
      </c>
      <c r="I44" s="22" t="s">
        <v>157</v>
      </c>
      <c r="J44" s="27">
        <v>2</v>
      </c>
      <c r="K44" s="7">
        <v>32</v>
      </c>
      <c r="L44" s="7" t="s">
        <v>240</v>
      </c>
      <c r="M44" s="19" t="s">
        <v>139</v>
      </c>
    </row>
    <row r="45" spans="1:13" ht="12" customHeight="1">
      <c r="A45" s="9" t="s">
        <v>142</v>
      </c>
      <c r="B45" s="10" t="s">
        <v>143</v>
      </c>
      <c r="C45" s="17">
        <v>2.5</v>
      </c>
      <c r="D45" s="7">
        <v>40</v>
      </c>
      <c r="E45" s="7" t="s">
        <v>240</v>
      </c>
      <c r="F45" s="19" t="s">
        <v>139</v>
      </c>
      <c r="G45" s="4"/>
      <c r="H45" s="9" t="s">
        <v>146</v>
      </c>
      <c r="I45" s="10" t="s">
        <v>147</v>
      </c>
      <c r="J45" s="17">
        <v>2</v>
      </c>
      <c r="K45" s="7">
        <v>32</v>
      </c>
      <c r="L45" s="7" t="s">
        <v>240</v>
      </c>
      <c r="M45" s="19" t="s">
        <v>139</v>
      </c>
    </row>
    <row r="46" spans="1:13" ht="12" customHeight="1">
      <c r="A46" s="9" t="s">
        <v>152</v>
      </c>
      <c r="B46" s="10" t="s">
        <v>153</v>
      </c>
      <c r="C46" s="17">
        <v>2</v>
      </c>
      <c r="D46" s="7">
        <v>32</v>
      </c>
      <c r="E46" s="7" t="s">
        <v>240</v>
      </c>
      <c r="F46" s="19" t="s">
        <v>472</v>
      </c>
      <c r="G46" s="4"/>
      <c r="H46" s="9" t="s">
        <v>144</v>
      </c>
      <c r="I46" s="10" t="s">
        <v>145</v>
      </c>
      <c r="J46" s="17">
        <v>2</v>
      </c>
      <c r="K46" s="7">
        <v>32</v>
      </c>
      <c r="L46" s="7" t="s">
        <v>240</v>
      </c>
      <c r="M46" s="19" t="s">
        <v>139</v>
      </c>
    </row>
    <row r="47" spans="1:13" ht="15">
      <c r="A47" s="21"/>
      <c r="B47" s="21"/>
      <c r="C47" s="21"/>
      <c r="D47" s="21"/>
      <c r="E47" s="21"/>
      <c r="F47" s="21"/>
      <c r="G47" s="4"/>
      <c r="H47" s="9" t="s">
        <v>150</v>
      </c>
      <c r="I47" s="39" t="s">
        <v>151</v>
      </c>
      <c r="J47" s="17">
        <v>2</v>
      </c>
      <c r="K47" s="7">
        <v>32</v>
      </c>
      <c r="L47" s="7" t="s">
        <v>240</v>
      </c>
      <c r="M47" s="19" t="s">
        <v>139</v>
      </c>
    </row>
    <row r="48" spans="1:13" ht="12" customHeight="1">
      <c r="A48" s="6"/>
      <c r="B48" s="13" t="s">
        <v>191</v>
      </c>
      <c r="C48" s="25">
        <f>SUM(C35:C45)</f>
        <v>22</v>
      </c>
      <c r="D48" s="20">
        <f>SUM(D37:D45)</f>
        <v>338</v>
      </c>
      <c r="E48" s="20"/>
      <c r="F48" s="6"/>
      <c r="G48" s="4"/>
      <c r="H48" s="11"/>
      <c r="I48" s="39" t="s">
        <v>203</v>
      </c>
      <c r="J48" s="17">
        <v>2</v>
      </c>
      <c r="K48" s="7" t="s">
        <v>199</v>
      </c>
      <c r="L48" s="7" t="s">
        <v>239</v>
      </c>
      <c r="M48" s="11"/>
    </row>
    <row r="49" spans="1:13" ht="11.25" customHeight="1">
      <c r="A49" s="21"/>
      <c r="B49" s="21"/>
      <c r="C49" s="21"/>
      <c r="D49" s="21"/>
      <c r="E49" s="21"/>
      <c r="F49" s="21"/>
      <c r="G49" s="4"/>
      <c r="H49" s="21"/>
      <c r="I49" s="21"/>
      <c r="J49" s="21"/>
      <c r="K49" s="21"/>
      <c r="L49" s="21"/>
      <c r="M49" s="21"/>
    </row>
    <row r="50" spans="1:13" ht="9.75" customHeight="1">
      <c r="A50" s="344" t="s">
        <v>473</v>
      </c>
      <c r="B50" s="344"/>
      <c r="C50" s="344"/>
      <c r="D50" s="344"/>
      <c r="E50" s="344"/>
      <c r="F50" s="344"/>
      <c r="G50" s="4"/>
      <c r="H50" s="22"/>
      <c r="I50" s="13" t="s">
        <v>191</v>
      </c>
      <c r="J50" s="13">
        <f>SUM(J37:J48)</f>
        <v>25</v>
      </c>
      <c r="K50" s="13">
        <f>SUM(K37:K48)</f>
        <v>388</v>
      </c>
      <c r="L50" s="7"/>
      <c r="M50" s="22"/>
    </row>
    <row r="51" spans="1:13" ht="9.75" customHeight="1">
      <c r="A51" s="9" t="s">
        <v>467</v>
      </c>
      <c r="B51" s="6" t="s">
        <v>204</v>
      </c>
      <c r="C51" s="17">
        <v>4</v>
      </c>
      <c r="D51" s="23" t="s">
        <v>205</v>
      </c>
      <c r="E51" s="7" t="s">
        <v>239</v>
      </c>
      <c r="F51" s="18" t="s">
        <v>187</v>
      </c>
      <c r="G51" s="4"/>
      <c r="H51" s="344" t="s">
        <v>474</v>
      </c>
      <c r="I51" s="344"/>
      <c r="J51" s="344"/>
      <c r="K51" s="344"/>
      <c r="L51" s="344"/>
      <c r="M51" s="344"/>
    </row>
    <row r="52" spans="1:13" ht="10.5" customHeight="1">
      <c r="A52" s="9" t="s">
        <v>475</v>
      </c>
      <c r="B52" s="10" t="s">
        <v>207</v>
      </c>
      <c r="C52" s="17">
        <v>2</v>
      </c>
      <c r="D52" s="23" t="s">
        <v>199</v>
      </c>
      <c r="E52" s="7" t="s">
        <v>239</v>
      </c>
      <c r="F52" s="18" t="s">
        <v>476</v>
      </c>
      <c r="G52" s="7"/>
      <c r="H52" s="9" t="s">
        <v>477</v>
      </c>
      <c r="I52" s="10" t="s">
        <v>209</v>
      </c>
      <c r="J52" s="7">
        <v>2</v>
      </c>
      <c r="K52" s="7" t="s">
        <v>199</v>
      </c>
      <c r="L52" s="7" t="s">
        <v>239</v>
      </c>
      <c r="M52" s="7" t="s">
        <v>187</v>
      </c>
    </row>
    <row r="53" spans="1:13" ht="9.75" customHeight="1">
      <c r="A53" s="9" t="s">
        <v>131</v>
      </c>
      <c r="B53" s="10" t="s">
        <v>132</v>
      </c>
      <c r="C53" s="7">
        <v>2.5</v>
      </c>
      <c r="D53" s="7">
        <v>40</v>
      </c>
      <c r="E53" s="7" t="s">
        <v>239</v>
      </c>
      <c r="F53" s="19" t="s">
        <v>127</v>
      </c>
      <c r="G53" s="4"/>
      <c r="H53" s="9" t="s">
        <v>478</v>
      </c>
      <c r="I53" s="10" t="s">
        <v>210</v>
      </c>
      <c r="J53" s="7">
        <v>14</v>
      </c>
      <c r="K53" s="7" t="s">
        <v>211</v>
      </c>
      <c r="L53" s="7" t="s">
        <v>239</v>
      </c>
      <c r="M53" s="7" t="s">
        <v>187</v>
      </c>
    </row>
    <row r="54" spans="1:13" ht="12" customHeight="1">
      <c r="A54" s="9" t="s">
        <v>135</v>
      </c>
      <c r="B54" s="10" t="s">
        <v>136</v>
      </c>
      <c r="C54" s="17">
        <v>2.5</v>
      </c>
      <c r="D54" s="23">
        <v>40</v>
      </c>
      <c r="E54" s="7" t="s">
        <v>239</v>
      </c>
      <c r="F54" s="19" t="s">
        <v>127</v>
      </c>
      <c r="G54" s="6"/>
      <c r="H54" s="26"/>
      <c r="I54" s="6"/>
      <c r="J54" s="7"/>
      <c r="K54" s="7"/>
      <c r="L54" s="7"/>
      <c r="M54" s="7"/>
    </row>
    <row r="55" spans="1:13" ht="10.5" customHeight="1">
      <c r="A55" s="9" t="s">
        <v>154</v>
      </c>
      <c r="B55" s="10" t="s">
        <v>155</v>
      </c>
      <c r="C55" s="17">
        <v>2</v>
      </c>
      <c r="D55" s="23">
        <v>32</v>
      </c>
      <c r="E55" s="7" t="s">
        <v>240</v>
      </c>
      <c r="F55" s="19" t="s">
        <v>139</v>
      </c>
      <c r="G55" s="6"/>
      <c r="H55" s="22"/>
      <c r="I55" s="21"/>
      <c r="J55" s="21"/>
      <c r="K55" s="21"/>
      <c r="L55" s="7"/>
      <c r="M55" s="4"/>
    </row>
    <row r="56" spans="1:13" ht="10.5" customHeight="1">
      <c r="A56" s="9" t="s">
        <v>168</v>
      </c>
      <c r="B56" s="10" t="s">
        <v>169</v>
      </c>
      <c r="C56" s="17">
        <v>2</v>
      </c>
      <c r="D56" s="23">
        <v>32</v>
      </c>
      <c r="E56" s="7" t="s">
        <v>240</v>
      </c>
      <c r="F56" s="19" t="s">
        <v>170</v>
      </c>
      <c r="G56" s="6"/>
      <c r="H56" s="4"/>
      <c r="I56" s="4"/>
      <c r="J56" s="4"/>
      <c r="K56" s="4"/>
      <c r="L56" s="4"/>
      <c r="M56" s="4"/>
    </row>
    <row r="57" spans="1:13" ht="10.5" customHeight="1">
      <c r="A57" s="9" t="s">
        <v>78</v>
      </c>
      <c r="B57" s="6" t="s">
        <v>79</v>
      </c>
      <c r="C57" s="17">
        <v>2</v>
      </c>
      <c r="D57" s="23">
        <v>32</v>
      </c>
      <c r="E57" s="7" t="s">
        <v>240</v>
      </c>
      <c r="F57" s="19" t="s">
        <v>22</v>
      </c>
      <c r="G57" s="4"/>
      <c r="H57" s="4"/>
      <c r="I57" s="4"/>
      <c r="J57" s="4"/>
      <c r="K57" s="4"/>
      <c r="L57" s="4"/>
      <c r="M57" s="4"/>
    </row>
    <row r="58" spans="1:13" ht="11.25" customHeight="1">
      <c r="A58" s="9" t="s">
        <v>158</v>
      </c>
      <c r="B58" s="22" t="s">
        <v>159</v>
      </c>
      <c r="C58" s="27">
        <v>2</v>
      </c>
      <c r="D58" s="7">
        <v>32</v>
      </c>
      <c r="E58" s="7" t="s">
        <v>240</v>
      </c>
      <c r="F58" s="19" t="s">
        <v>139</v>
      </c>
      <c r="G58" s="4"/>
      <c r="H58" s="4"/>
      <c r="I58" s="4"/>
      <c r="J58" s="4"/>
      <c r="K58" s="4"/>
      <c r="L58" s="4"/>
      <c r="M58" s="4"/>
    </row>
    <row r="59" spans="1:13" ht="12" customHeight="1">
      <c r="A59" s="9" t="s">
        <v>479</v>
      </c>
      <c r="B59" s="10" t="s">
        <v>196</v>
      </c>
      <c r="C59" s="17">
        <v>0.5</v>
      </c>
      <c r="D59" s="7">
        <v>16</v>
      </c>
      <c r="E59" s="7" t="s">
        <v>240</v>
      </c>
      <c r="F59" s="19" t="s">
        <v>193</v>
      </c>
      <c r="G59" s="4"/>
      <c r="H59" s="4"/>
      <c r="I59" s="4"/>
      <c r="J59" s="4"/>
      <c r="K59" s="4"/>
      <c r="L59" s="4"/>
      <c r="M59" s="4"/>
    </row>
    <row r="60" spans="1:13" ht="12" customHeight="1">
      <c r="A60" s="21"/>
      <c r="B60" s="21"/>
      <c r="C60" s="21"/>
      <c r="D60" s="21"/>
      <c r="E60" s="21"/>
      <c r="F60" s="21"/>
      <c r="G60" s="4"/>
      <c r="H60" s="4"/>
      <c r="I60" s="4"/>
      <c r="J60" s="4"/>
      <c r="K60" s="4"/>
      <c r="L60" s="4"/>
      <c r="M60" s="4"/>
    </row>
    <row r="61" spans="1:13" ht="12" customHeight="1">
      <c r="A61" s="7"/>
      <c r="B61" s="13" t="s">
        <v>191</v>
      </c>
      <c r="C61" s="28">
        <v>25.5</v>
      </c>
      <c r="D61" s="29">
        <f>SUM(D53:D59)</f>
        <v>224</v>
      </c>
      <c r="E61" s="7"/>
      <c r="F61" s="7"/>
      <c r="G61" s="4"/>
      <c r="H61" s="4"/>
      <c r="I61" s="13" t="s">
        <v>191</v>
      </c>
      <c r="J61" s="13">
        <f>SUM(J52:J53)</f>
        <v>16</v>
      </c>
      <c r="K61" s="40" t="s">
        <v>215</v>
      </c>
      <c r="L61" s="4"/>
      <c r="M61" s="4"/>
    </row>
    <row r="62" spans="1:13" ht="15">
      <c r="A62" s="30"/>
      <c r="B62" s="31"/>
      <c r="C62" s="32"/>
      <c r="D62" s="30"/>
      <c r="E62" s="30"/>
      <c r="F62" s="30"/>
      <c r="G62" s="30"/>
      <c r="H62" s="33"/>
      <c r="I62" s="31"/>
      <c r="J62" s="32"/>
      <c r="K62" s="30"/>
      <c r="L62" s="30"/>
      <c r="M62" s="33"/>
    </row>
    <row r="63" spans="2:13" ht="15">
      <c r="B63" s="31"/>
      <c r="C63" s="32"/>
      <c r="D63" s="30"/>
      <c r="E63" s="30"/>
      <c r="F63" s="30"/>
      <c r="G63" s="30"/>
      <c r="H63" s="33"/>
      <c r="I63" s="31"/>
      <c r="J63" s="32"/>
      <c r="K63" s="30"/>
      <c r="L63" s="30"/>
      <c r="M63" s="33"/>
    </row>
    <row r="64" spans="2:12" ht="15">
      <c r="B64" s="31"/>
      <c r="C64" s="32"/>
      <c r="D64" s="30"/>
      <c r="E64" s="30"/>
      <c r="F64" s="30"/>
      <c r="G64" s="30"/>
      <c r="H64" s="33"/>
      <c r="I64" s="31"/>
      <c r="J64" s="33"/>
      <c r="K64" s="33"/>
      <c r="L64" s="30"/>
    </row>
    <row r="65" spans="2:12" ht="15">
      <c r="B65" s="31"/>
      <c r="C65" s="32"/>
      <c r="D65" s="30"/>
      <c r="E65" s="30"/>
      <c r="F65" s="30"/>
      <c r="G65" s="30"/>
      <c r="H65" s="33"/>
      <c r="I65" s="31"/>
      <c r="J65" s="33"/>
      <c r="K65" s="33"/>
      <c r="L65" s="30"/>
    </row>
    <row r="66" spans="2:12" ht="15">
      <c r="B66" s="31"/>
      <c r="C66" s="32"/>
      <c r="D66" s="30"/>
      <c r="E66" s="30"/>
      <c r="F66" s="30"/>
      <c r="G66" s="30"/>
      <c r="H66" s="33"/>
      <c r="I66" s="33"/>
      <c r="J66" s="33"/>
      <c r="K66" s="33"/>
      <c r="L66" s="30"/>
    </row>
    <row r="67" spans="2:12" ht="15">
      <c r="B67" s="31"/>
      <c r="C67" s="32"/>
      <c r="D67" s="30"/>
      <c r="E67" s="30"/>
      <c r="F67" s="30"/>
      <c r="G67" s="30"/>
      <c r="H67" s="33"/>
      <c r="I67" s="33"/>
      <c r="J67" s="33"/>
      <c r="K67" s="33"/>
      <c r="L67" s="30"/>
    </row>
    <row r="68" spans="2:12" ht="15">
      <c r="B68" s="31"/>
      <c r="C68" s="32"/>
      <c r="D68" s="30"/>
      <c r="E68" s="30"/>
      <c r="F68" s="30"/>
      <c r="G68" s="30"/>
      <c r="H68" s="33"/>
      <c r="I68" s="33"/>
      <c r="J68" s="33"/>
      <c r="K68" s="33"/>
      <c r="L68" s="30"/>
    </row>
    <row r="69" spans="2:12" ht="15">
      <c r="B69" s="31"/>
      <c r="C69" s="32"/>
      <c r="D69" s="30"/>
      <c r="E69" s="30"/>
      <c r="F69" s="30"/>
      <c r="G69" s="30"/>
      <c r="H69" s="33"/>
      <c r="I69" s="33"/>
      <c r="J69" s="33"/>
      <c r="K69" s="33"/>
      <c r="L69" s="30"/>
    </row>
    <row r="70" spans="2:12" ht="15">
      <c r="B70" s="31"/>
      <c r="C70" s="32"/>
      <c r="D70" s="30"/>
      <c r="E70" s="30"/>
      <c r="F70" s="30"/>
      <c r="G70" s="30"/>
      <c r="H70" s="33"/>
      <c r="I70" s="33"/>
      <c r="J70" s="33"/>
      <c r="K70" s="33"/>
      <c r="L70" s="30"/>
    </row>
    <row r="71" spans="2:12" ht="15">
      <c r="B71" s="31"/>
      <c r="C71" s="32"/>
      <c r="D71" s="30"/>
      <c r="E71" s="30"/>
      <c r="F71" s="30"/>
      <c r="G71" s="30"/>
      <c r="H71" s="33"/>
      <c r="I71" s="33"/>
      <c r="J71" s="33"/>
      <c r="K71" s="33"/>
      <c r="L71" s="30"/>
    </row>
    <row r="72" spans="2:12" ht="15">
      <c r="B72" s="31"/>
      <c r="C72" s="32"/>
      <c r="D72" s="30"/>
      <c r="E72" s="30"/>
      <c r="F72" s="30"/>
      <c r="G72" s="30"/>
      <c r="H72" s="33"/>
      <c r="I72" s="33"/>
      <c r="J72" s="33"/>
      <c r="K72" s="33"/>
      <c r="L72" s="30"/>
    </row>
    <row r="73" spans="2:12" ht="15">
      <c r="B73" s="31"/>
      <c r="C73" s="32"/>
      <c r="D73" s="30"/>
      <c r="E73" s="30"/>
      <c r="F73" s="30"/>
      <c r="G73" s="30"/>
      <c r="H73" s="33"/>
      <c r="I73" s="33"/>
      <c r="J73" s="33"/>
      <c r="K73" s="33"/>
      <c r="L73" s="30"/>
    </row>
    <row r="74" spans="2:12" ht="15">
      <c r="B74" s="31"/>
      <c r="C74" s="32"/>
      <c r="D74" s="30"/>
      <c r="E74" s="30"/>
      <c r="F74" s="30"/>
      <c r="G74" s="30"/>
      <c r="H74" s="33"/>
      <c r="I74" s="33"/>
      <c r="J74" s="33"/>
      <c r="K74" s="33"/>
      <c r="L74" s="30"/>
    </row>
    <row r="75" spans="2:12" ht="15">
      <c r="B75" s="31"/>
      <c r="C75" s="32"/>
      <c r="D75" s="30"/>
      <c r="E75" s="30"/>
      <c r="F75" s="30"/>
      <c r="G75" s="30"/>
      <c r="H75" s="33"/>
      <c r="I75" s="33"/>
      <c r="J75" s="33"/>
      <c r="K75" s="33"/>
      <c r="L75" s="30"/>
    </row>
    <row r="76" spans="7:12" ht="15">
      <c r="G76" s="30"/>
      <c r="H76" s="33"/>
      <c r="I76" s="33"/>
      <c r="J76" s="33"/>
      <c r="K76" s="33"/>
      <c r="L76" s="30"/>
    </row>
    <row r="77" ht="15">
      <c r="G77" s="30"/>
    </row>
    <row r="78" ht="15">
      <c r="G78" s="30"/>
    </row>
  </sheetData>
  <sheetProtection/>
  <mergeCells count="21">
    <mergeCell ref="M2:M4"/>
    <mergeCell ref="H36:M36"/>
    <mergeCell ref="A50:F50"/>
    <mergeCell ref="H51:M51"/>
    <mergeCell ref="A2:A4"/>
    <mergeCell ref="B2:B4"/>
    <mergeCell ref="C2:C4"/>
    <mergeCell ref="D2:D4"/>
    <mergeCell ref="E2:E4"/>
    <mergeCell ref="F2:F4"/>
    <mergeCell ref="H2:H4"/>
    <mergeCell ref="A1:M1"/>
    <mergeCell ref="A5:F5"/>
    <mergeCell ref="H5:M5"/>
    <mergeCell ref="A20:F20"/>
    <mergeCell ref="H20:M20"/>
    <mergeCell ref="A35:F35"/>
    <mergeCell ref="I2:I4"/>
    <mergeCell ref="J2:J4"/>
    <mergeCell ref="K2:K4"/>
    <mergeCell ref="L2:L4"/>
  </mergeCells>
  <printOptions horizontalCentered="1"/>
  <pageMargins left="0.25" right="0.25" top="0.75" bottom="0.75" header="0.3" footer="0.3"/>
  <pageSetup fitToHeight="1"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贝 曾</cp:lastModifiedBy>
  <cp:lastPrinted>2020-12-22T03:55:46Z</cp:lastPrinted>
  <dcterms:created xsi:type="dcterms:W3CDTF">2004-03-18T06:21:58Z</dcterms:created>
  <dcterms:modified xsi:type="dcterms:W3CDTF">2024-03-07T10:38:32Z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EC6F89262860465691D8A9724CA5DD9A_12</vt:lpwstr>
  </property>
  <property fmtid="{D5CDD505-2E9C-101B-9397-08002B2CF9AE}" pid="3" name="KSOProductBuildVer">
    <vt:lpwstr>2052-10.1.0.5603</vt:lpwstr>
  </property>
</Properties>
</file>