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105" activeTab="6"/>
  </bookViews>
  <sheets>
    <sheet name="附表1" sheetId="1" r:id="rId1"/>
    <sheet name="附表2" sheetId="2" r:id="rId2"/>
    <sheet name="附表3" sheetId="3" r:id="rId3"/>
    <sheet name="附表4" sheetId="4" r:id="rId4"/>
    <sheet name="附表5" sheetId="5" r:id="rId5"/>
    <sheet name="附表6" sheetId="6" r:id="rId6"/>
    <sheet name="Sheet1" sheetId="7" r:id="rId7"/>
  </sheets>
  <externalReferences>
    <externalReference r:id="rId8"/>
  </externalReferences>
  <definedNames>
    <definedName name="_xlnm._FilterDatabase" localSheetId="5" hidden="1">附表6!$E$67:$E$68</definedName>
    <definedName name="_xlnm._FilterDatabase" localSheetId="2" hidden="1">附表3!$A$1:$L$12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<sst xmlns="http://schemas.openxmlformats.org/spreadsheetml/2006/main" count="1987" uniqueCount="560">
  <si>
    <t>附件1： 教学计划</t>
  </si>
  <si>
    <r>
      <rPr>
        <sz val="9"/>
        <rFont val="黑体"/>
        <charset val="134"/>
      </rPr>
      <t>课程</t>
    </r>
    <r>
      <rPr>
        <sz val="9"/>
        <rFont val="黑体"/>
        <charset val="134"/>
      </rPr>
      <t xml:space="preserve">
</t>
    </r>
    <r>
      <rPr>
        <sz val="9"/>
        <rFont val="黑体"/>
        <charset val="134"/>
      </rPr>
      <t>模块</t>
    </r>
  </si>
  <si>
    <t>课程编号</t>
  </si>
  <si>
    <t>课程名称</t>
  </si>
  <si>
    <t>学
分</t>
  </si>
  <si>
    <r>
      <rPr>
        <sz val="9"/>
        <rFont val="黑体"/>
        <charset val="134"/>
      </rPr>
      <t>总</t>
    </r>
    <r>
      <rPr>
        <sz val="9"/>
        <rFont val="黑体"/>
        <charset val="134"/>
      </rPr>
      <t xml:space="preserve">
</t>
    </r>
    <r>
      <rPr>
        <sz val="9"/>
        <rFont val="黑体"/>
        <charset val="134"/>
      </rPr>
      <t>学</t>
    </r>
    <r>
      <rPr>
        <sz val="9"/>
        <rFont val="黑体"/>
        <charset val="134"/>
      </rPr>
      <t xml:space="preserve">
</t>
    </r>
    <r>
      <rPr>
        <sz val="9"/>
        <rFont val="黑体"/>
        <charset val="134"/>
      </rPr>
      <t>时</t>
    </r>
  </si>
  <si>
    <t>理论学时</t>
  </si>
  <si>
    <t>课内实践学时</t>
  </si>
  <si>
    <t>各学期学时分配</t>
  </si>
  <si>
    <t>学期</t>
  </si>
  <si>
    <t>课程性质代码</t>
  </si>
  <si>
    <r>
      <rPr>
        <sz val="9"/>
        <rFont val="黑体"/>
        <charset val="134"/>
      </rPr>
      <t>模块</t>
    </r>
    <r>
      <rPr>
        <sz val="9"/>
        <rFont val="黑体"/>
        <charset val="134"/>
      </rPr>
      <t>学分要求</t>
    </r>
  </si>
  <si>
    <t>实验</t>
  </si>
  <si>
    <t>上机</t>
  </si>
  <si>
    <t>其他</t>
  </si>
  <si>
    <t>一</t>
  </si>
  <si>
    <t>二</t>
  </si>
  <si>
    <t>三</t>
  </si>
  <si>
    <t>四</t>
  </si>
  <si>
    <t>通识教育教学模块</t>
  </si>
  <si>
    <t>通识核心课程</t>
  </si>
  <si>
    <t>A130001</t>
  </si>
  <si>
    <t>中国近现代史纲要</t>
  </si>
  <si>
    <t>A1</t>
  </si>
  <si>
    <r>
      <rPr>
        <sz val="9"/>
        <rFont val="宋体"/>
        <charset val="134"/>
      </rPr>
      <t>A1=</t>
    </r>
    <r>
      <rPr>
        <sz val="9"/>
        <color rgb="FFFF0000"/>
        <rFont val="宋体"/>
        <charset val="134"/>
      </rPr>
      <t>56.5</t>
    </r>
    <r>
      <rPr>
        <sz val="9"/>
        <rFont val="宋体"/>
        <charset val="134"/>
      </rPr>
      <t>学分，A2≥13学分</t>
    </r>
  </si>
  <si>
    <t>A130015</t>
  </si>
  <si>
    <t>毛泽东思想和中国特色社会主义理论体系概论</t>
  </si>
  <si>
    <t>A130003</t>
  </si>
  <si>
    <t>马克思主义基本原理</t>
  </si>
  <si>
    <t>A230002</t>
  </si>
  <si>
    <t>军事理论与军事训练</t>
  </si>
  <si>
    <r>
      <rPr>
        <sz val="8"/>
        <rFont val="宋体"/>
        <charset val="134"/>
      </rPr>
      <t>A</t>
    </r>
    <r>
      <rPr>
        <sz val="8"/>
        <rFont val="宋体"/>
        <charset val="134"/>
      </rPr>
      <t>1</t>
    </r>
  </si>
  <si>
    <t xml:space="preserve"> </t>
  </si>
  <si>
    <t>A130016</t>
  </si>
  <si>
    <t>思想道德与法治</t>
  </si>
  <si>
    <t>A130017</t>
  </si>
  <si>
    <t>习近平新时代中国特色社会主义思想概论</t>
  </si>
  <si>
    <t>A130005</t>
  </si>
  <si>
    <t>形势与政策1</t>
  </si>
  <si>
    <t>A130006</t>
  </si>
  <si>
    <t>形势与政策2</t>
  </si>
  <si>
    <t>A130007</t>
  </si>
  <si>
    <t>形势与政策3</t>
  </si>
  <si>
    <t>A130008</t>
  </si>
  <si>
    <t>形势与政策4</t>
  </si>
  <si>
    <t>A120001</t>
  </si>
  <si>
    <t>大学英语1</t>
  </si>
  <si>
    <t>A120002</t>
  </si>
  <si>
    <t>大学英语2</t>
  </si>
  <si>
    <t>A120003</t>
  </si>
  <si>
    <t>大学英语3/大学英语拓展课1</t>
  </si>
  <si>
    <t>A120004</t>
  </si>
  <si>
    <t>大学英语4/大学英语拓展课2</t>
  </si>
  <si>
    <t>A170001</t>
  </si>
  <si>
    <t>大学体育1</t>
  </si>
  <si>
    <t>A170002</t>
  </si>
  <si>
    <t>大学体育2</t>
  </si>
  <si>
    <t>A170003</t>
  </si>
  <si>
    <t>大学体育3</t>
  </si>
  <si>
    <t>A170004</t>
  </si>
  <si>
    <t>大学体育4</t>
  </si>
  <si>
    <t>A110001</t>
  </si>
  <si>
    <t>高等数学I-A1</t>
  </si>
  <si>
    <t>A110002</t>
  </si>
  <si>
    <t>高等数学I-A2</t>
  </si>
  <si>
    <t>A110022</t>
  </si>
  <si>
    <t>大学物理B1</t>
  </si>
  <si>
    <t>A110023</t>
  </si>
  <si>
    <t>大学物理B2</t>
  </si>
  <si>
    <t>小计</t>
  </si>
  <si>
    <t>A110037</t>
  </si>
  <si>
    <t>工程制图I</t>
  </si>
  <si>
    <t>A2</t>
  </si>
  <si>
    <t>A110010</t>
  </si>
  <si>
    <t>线性代数A</t>
  </si>
  <si>
    <t>A110012</t>
  </si>
  <si>
    <t>概率论与数理统计A</t>
  </si>
  <si>
    <t>A110014</t>
  </si>
  <si>
    <t>复变函数与积分变换</t>
  </si>
  <si>
    <t>A097003</t>
  </si>
  <si>
    <t>计算机软件技术基础</t>
  </si>
  <si>
    <t>工程力学</t>
  </si>
  <si>
    <t>A097001</t>
  </si>
  <si>
    <t>C语言程序设计</t>
  </si>
  <si>
    <r>
      <rPr>
        <sz val="10"/>
        <rFont val="宋体"/>
        <charset val="134"/>
      </rPr>
      <t>通识拓展课程</t>
    </r>
  </si>
  <si>
    <r>
      <rPr>
        <sz val="10"/>
        <rFont val="宋体"/>
        <charset val="134"/>
      </rPr>
      <t>本科生必须取得</t>
    </r>
    <r>
      <rPr>
        <sz val="10"/>
        <rFont val="Times New Roman"/>
        <charset val="134"/>
      </rPr>
      <t>10</t>
    </r>
    <r>
      <rPr>
        <sz val="10"/>
        <rFont val="宋体"/>
        <charset val="134"/>
      </rPr>
      <t>个及其以上的通识拓展课程学分，方可毕业</t>
    </r>
  </si>
  <si>
    <t>A3</t>
  </si>
  <si>
    <r>
      <rPr>
        <sz val="10"/>
        <rFont val="Times New Roman"/>
        <charset val="134"/>
      </rPr>
      <t>A3</t>
    </r>
    <r>
      <rPr>
        <sz val="10"/>
        <rFont val="宋体"/>
        <charset val="134"/>
      </rPr>
      <t>≥</t>
    </r>
    <r>
      <rPr>
        <sz val="10"/>
        <rFont val="Times New Roman"/>
        <charset val="134"/>
      </rPr>
      <t>10</t>
    </r>
    <r>
      <rPr>
        <sz val="10"/>
        <rFont val="宋体"/>
        <charset val="134"/>
      </rPr>
      <t>学分</t>
    </r>
  </si>
  <si>
    <t>专业教育教学模块</t>
  </si>
  <si>
    <t>专业基础课程</t>
  </si>
  <si>
    <t>A093101</t>
  </si>
  <si>
    <t>电路理论1</t>
  </si>
  <si>
    <t>B1</t>
  </si>
  <si>
    <t>B1=30学分，B2≥12学分</t>
  </si>
  <si>
    <t>A093102</t>
  </si>
  <si>
    <t>电路理论2</t>
  </si>
  <si>
    <t>A093110</t>
  </si>
  <si>
    <t>模拟电子技术</t>
  </si>
  <si>
    <t>A093111</t>
  </si>
  <si>
    <t>数字电子技术</t>
  </si>
  <si>
    <t>A097004</t>
  </si>
  <si>
    <t>机器人运动控制系统</t>
  </si>
  <si>
    <t>A097005</t>
  </si>
  <si>
    <t>控制原理与控制系统</t>
  </si>
  <si>
    <t>A097006</t>
  </si>
  <si>
    <t>机器人原理</t>
  </si>
  <si>
    <t>A097007</t>
  </si>
  <si>
    <t>嵌入式系统及应用</t>
  </si>
  <si>
    <t>A097008</t>
  </si>
  <si>
    <t>信号与系统分析</t>
  </si>
  <si>
    <t>A097009</t>
  </si>
  <si>
    <t>灵巧作业机构设计</t>
  </si>
  <si>
    <t>B2</t>
  </si>
  <si>
    <t>A097110</t>
  </si>
  <si>
    <t>微机原理与单片机接口技术</t>
  </si>
  <si>
    <t>A097111</t>
  </si>
  <si>
    <t>专业外语</t>
  </si>
  <si>
    <t>A097012</t>
  </si>
  <si>
    <t>计算机网络与通信</t>
  </si>
  <si>
    <t>A097013</t>
  </si>
  <si>
    <t>云机器人控制技术</t>
  </si>
  <si>
    <t>A097014</t>
  </si>
  <si>
    <t>控制电机与伺服控制</t>
  </si>
  <si>
    <t>A097015</t>
  </si>
  <si>
    <t>运动导航与路径规划</t>
  </si>
  <si>
    <t>A097016</t>
  </si>
  <si>
    <t>机器人技术中的社会与伦理（双语）</t>
  </si>
  <si>
    <t>A097017</t>
  </si>
  <si>
    <t>面向对象编程技术</t>
  </si>
  <si>
    <t>C1</t>
  </si>
  <si>
    <t>专业方向课程</t>
  </si>
  <si>
    <t>A097018</t>
  </si>
  <si>
    <t>基于ROS 的机器人理论与应用</t>
  </si>
  <si>
    <r>
      <rPr>
        <sz val="9"/>
        <rFont val="宋体"/>
        <charset val="134"/>
      </rPr>
      <t>C1=</t>
    </r>
    <r>
      <rPr>
        <sz val="9"/>
        <color rgb="FFFF0000"/>
        <rFont val="宋体"/>
        <charset val="134"/>
      </rPr>
      <t>14.5</t>
    </r>
    <r>
      <rPr>
        <sz val="9"/>
        <rFont val="宋体"/>
        <charset val="134"/>
      </rPr>
      <t>学分，C2≥11学分</t>
    </r>
  </si>
  <si>
    <t>A097019</t>
  </si>
  <si>
    <t>机器视觉与人机交互</t>
  </si>
  <si>
    <t>A097020</t>
  </si>
  <si>
    <t>神经网络与深度学习</t>
  </si>
  <si>
    <t>A097021</t>
  </si>
  <si>
    <t>机器人感知技术</t>
  </si>
  <si>
    <t>A097022</t>
  </si>
  <si>
    <t>现代检测技术</t>
  </si>
  <si>
    <t>A097023</t>
  </si>
  <si>
    <t>机器人工程导论</t>
  </si>
  <si>
    <t>C2</t>
  </si>
  <si>
    <t>A097024</t>
  </si>
  <si>
    <t>虚拟仪器</t>
  </si>
  <si>
    <t>A097025</t>
  </si>
  <si>
    <t>机器学习</t>
  </si>
  <si>
    <t>A097026</t>
  </si>
  <si>
    <t>Python程序设计</t>
  </si>
  <si>
    <t>A097027</t>
  </si>
  <si>
    <t>电器控制与PLC</t>
  </si>
  <si>
    <t>A097028</t>
  </si>
  <si>
    <t>智能机器人控制系统</t>
  </si>
  <si>
    <t>A097029</t>
  </si>
  <si>
    <t>数字信号处理</t>
  </si>
  <si>
    <t>A097030</t>
  </si>
  <si>
    <t>机器人大数据技术</t>
  </si>
  <si>
    <t>A097031</t>
  </si>
  <si>
    <t>试验设计方法</t>
  </si>
  <si>
    <t>A097032</t>
  </si>
  <si>
    <t>机器人数字信号处理系统</t>
  </si>
  <si>
    <t>A097033</t>
  </si>
  <si>
    <t>人工智能原理</t>
  </si>
  <si>
    <t>创新创业教育及课外素质教育模块</t>
  </si>
  <si>
    <t>创新创业教育课程</t>
  </si>
  <si>
    <t>A130009</t>
  </si>
  <si>
    <t>创新创业基础</t>
  </si>
  <si>
    <t>D1</t>
  </si>
  <si>
    <t>D1=2.5学分，D2≥2学分</t>
  </si>
  <si>
    <t>A097034</t>
  </si>
  <si>
    <t xml:space="preserve">学科前沿知识讲座(机器人) </t>
  </si>
  <si>
    <t>A097035</t>
  </si>
  <si>
    <t>工程项目管理</t>
  </si>
  <si>
    <t>D2</t>
  </si>
  <si>
    <t>A097036</t>
  </si>
  <si>
    <t>机器人认知计算</t>
  </si>
  <si>
    <t>课外素质教育学分</t>
  </si>
  <si>
    <t>本科生必须取得10个及其以上的课外素质教育学分，方可授予学士学位</t>
  </si>
  <si>
    <t>D3≥10学分</t>
  </si>
  <si>
    <t xml:space="preserve">备注：课程性质代码：通识核心课程—A1（必修）、A2（选修）；通识拓展课程—A3（选修）；
                    专业基础课程—B1（必修）、B2（选修）；专业方向课程—C1（必修）、C2（选修）；
                    创新创业教育及课外素质教育模块—D1（必修）、D2（选修）、D3（课外素质教育学分）。
      </t>
  </si>
  <si>
    <r>
      <rPr>
        <sz val="14"/>
        <rFont val="Times New Roman"/>
        <charset val="134"/>
      </rPr>
      <t xml:space="preserve">附表2  </t>
    </r>
    <r>
      <rPr>
        <sz val="14"/>
        <rFont val="宋体"/>
        <charset val="134"/>
      </rPr>
      <t>集中实践教育教学模块设置及安排表</t>
    </r>
  </si>
  <si>
    <t>序号</t>
  </si>
  <si>
    <t>实践教学内容</t>
  </si>
  <si>
    <t>学时</t>
  </si>
  <si>
    <r>
      <rPr>
        <sz val="10"/>
        <rFont val="宋体"/>
        <charset val="134"/>
      </rPr>
      <t>学</t>
    </r>
    <r>
      <rPr>
        <sz val="10"/>
        <rFont val="Times New Roman"/>
        <charset val="134"/>
      </rPr>
      <t xml:space="preserve">
</t>
    </r>
    <r>
      <rPr>
        <sz val="10"/>
        <rFont val="宋体"/>
        <charset val="134"/>
      </rPr>
      <t>分</t>
    </r>
  </si>
  <si>
    <r>
      <rPr>
        <sz val="10"/>
        <rFont val="宋体"/>
        <charset val="134"/>
      </rPr>
      <t>周</t>
    </r>
    <r>
      <rPr>
        <sz val="10"/>
        <rFont val="Times New Roman"/>
        <charset val="134"/>
      </rPr>
      <t xml:space="preserve">
</t>
    </r>
    <r>
      <rPr>
        <sz val="10"/>
        <rFont val="宋体"/>
        <charset val="134"/>
      </rPr>
      <t>数</t>
    </r>
  </si>
  <si>
    <r>
      <rPr>
        <sz val="10"/>
        <rFont val="宋体"/>
        <charset val="134"/>
      </rPr>
      <t>各学期周学时</t>
    </r>
    <r>
      <rPr>
        <sz val="10"/>
        <rFont val="Times New Roman"/>
        <charset val="134"/>
      </rPr>
      <t>(</t>
    </r>
    <r>
      <rPr>
        <sz val="10"/>
        <rFont val="宋体"/>
        <charset val="134"/>
      </rPr>
      <t>周数</t>
    </r>
    <r>
      <rPr>
        <sz val="10"/>
        <rFont val="Times New Roman"/>
        <charset val="134"/>
      </rPr>
      <t>)</t>
    </r>
    <r>
      <rPr>
        <sz val="10"/>
        <rFont val="宋体"/>
        <charset val="134"/>
      </rPr>
      <t>分配</t>
    </r>
  </si>
  <si>
    <t>模块学分要求</t>
  </si>
  <si>
    <t>是否创新创业类实践环节</t>
  </si>
  <si>
    <t>独立设课的实验</t>
  </si>
  <si>
    <t>大学物理实验</t>
  </si>
  <si>
    <t>\</t>
  </si>
  <si>
    <t>E1</t>
  </si>
  <si>
    <r>
      <rPr>
        <sz val="10"/>
        <rFont val="Times New Roman"/>
        <charset val="134"/>
      </rPr>
      <t>E1=</t>
    </r>
    <r>
      <rPr>
        <sz val="10"/>
        <color rgb="FFFF0000"/>
        <rFont val="Times New Roman"/>
        <charset val="134"/>
      </rPr>
      <t>28</t>
    </r>
    <r>
      <rPr>
        <sz val="10"/>
        <rFont val="宋体"/>
        <charset val="134"/>
      </rPr>
      <t>学分，</t>
    </r>
    <r>
      <rPr>
        <sz val="10"/>
        <rFont val="Times New Roman"/>
        <charset val="134"/>
      </rPr>
      <t>E2</t>
    </r>
    <r>
      <rPr>
        <sz val="10"/>
        <rFont val="宋体"/>
        <charset val="134"/>
      </rPr>
      <t>≥</t>
    </r>
    <r>
      <rPr>
        <sz val="10"/>
        <rFont val="Times New Roman"/>
        <charset val="134"/>
      </rPr>
      <t>3</t>
    </r>
    <r>
      <rPr>
        <sz val="10"/>
        <rFont val="宋体"/>
        <charset val="134"/>
      </rPr>
      <t>学分</t>
    </r>
  </si>
  <si>
    <t>否</t>
  </si>
  <si>
    <t>A110024</t>
  </si>
  <si>
    <t>现代检测技术综合实验</t>
  </si>
  <si>
    <t>A097037</t>
  </si>
  <si>
    <t>机器人系统综合设计与实验1</t>
  </si>
  <si>
    <t>是</t>
  </si>
  <si>
    <t>A097038</t>
  </si>
  <si>
    <t>机器人系统综合设计与实验2</t>
  </si>
  <si>
    <t>A097039</t>
  </si>
  <si>
    <t>机器人系统综合设计与实验3</t>
  </si>
  <si>
    <t>A097040</t>
  </si>
  <si>
    <t>机器人系统综合设计与实验4</t>
  </si>
  <si>
    <t>A097041</t>
  </si>
  <si>
    <r>
      <rPr>
        <sz val="10"/>
        <rFont val="Times New Roman"/>
        <charset val="134"/>
      </rPr>
      <t>C</t>
    </r>
    <r>
      <rPr>
        <sz val="10"/>
        <rFont val="宋体"/>
        <charset val="134"/>
      </rPr>
      <t>语言程序设计实验</t>
    </r>
  </si>
  <si>
    <t>E2</t>
  </si>
  <si>
    <t>A097002</t>
  </si>
  <si>
    <t>实习、课程设计（论文）、毕业设计（论文）等环节</t>
  </si>
  <si>
    <t>军事技能</t>
  </si>
  <si>
    <t>2K</t>
  </si>
  <si>
    <t>认识实习</t>
  </si>
  <si>
    <t>A097042</t>
  </si>
  <si>
    <t>金工实习I</t>
  </si>
  <si>
    <t>A210001</t>
  </si>
  <si>
    <t>生产实习</t>
  </si>
  <si>
    <t>4K</t>
  </si>
  <si>
    <t>A097043</t>
  </si>
  <si>
    <t>毕业实习</t>
  </si>
  <si>
    <t>A097044</t>
  </si>
  <si>
    <t>毕业设计</t>
  </si>
  <si>
    <t>14K</t>
  </si>
  <si>
    <t>A097045</t>
  </si>
  <si>
    <t>26K</t>
  </si>
  <si>
    <t>16K</t>
  </si>
  <si>
    <t>虚拟仪器综合实验</t>
  </si>
  <si>
    <t>1K</t>
  </si>
  <si>
    <t>A097046</t>
  </si>
  <si>
    <t>机器人专业市场调查</t>
  </si>
  <si>
    <t>A097047</t>
  </si>
  <si>
    <t>Rose机器人技术课程设计</t>
  </si>
  <si>
    <t>A097048</t>
  </si>
  <si>
    <t>3K</t>
  </si>
  <si>
    <r>
      <rPr>
        <b/>
        <sz val="10"/>
        <rFont val="宋体"/>
        <charset val="134"/>
      </rPr>
      <t>备注：</t>
    </r>
    <r>
      <rPr>
        <sz val="10"/>
        <rFont val="宋体"/>
        <charset val="134"/>
      </rPr>
      <t xml:space="preserve">备注：（1）K表示“周”；（2）集中实践教学环节—E1（必修），E2（选修）；
               </t>
    </r>
  </si>
  <si>
    <t>附表3      各学期学时分配表</t>
  </si>
  <si>
    <t xml:space="preserve">
</t>
  </si>
  <si>
    <t>总计</t>
  </si>
  <si>
    <t>必修
环节</t>
  </si>
  <si>
    <t>课程教学</t>
  </si>
  <si>
    <t>集中实践教学环节</t>
  </si>
  <si>
    <t>独立设课实验</t>
  </si>
  <si>
    <t>选修
环节</t>
  </si>
  <si>
    <t>通识拓展课程</t>
  </si>
  <si>
    <r>
      <rPr>
        <sz val="12"/>
        <rFont val="宋体"/>
        <charset val="134"/>
      </rPr>
      <t>至少获得</t>
    </r>
    <r>
      <rPr>
        <sz val="12"/>
        <rFont val="Times New Roman"/>
        <charset val="134"/>
      </rPr>
      <t>10</t>
    </r>
    <r>
      <rPr>
        <sz val="12"/>
        <rFont val="宋体"/>
        <charset val="134"/>
      </rPr>
      <t>个及其以上的通识拓展课程学分，方可毕业</t>
    </r>
  </si>
  <si>
    <r>
      <rPr>
        <b/>
        <sz val="12"/>
        <rFont val="宋体"/>
        <charset val="134"/>
      </rPr>
      <t>备注：</t>
    </r>
    <r>
      <rPr>
        <sz val="12"/>
        <rFont val="宋体"/>
        <charset val="134"/>
      </rPr>
      <t xml:space="preserve">
</t>
    </r>
    <r>
      <rPr>
        <sz val="12"/>
        <rFont val="Times New Roman"/>
        <charset val="134"/>
      </rPr>
      <t>1.</t>
    </r>
    <r>
      <rPr>
        <sz val="12"/>
        <rFont val="宋体"/>
        <charset val="134"/>
      </rPr>
      <t xml:space="preserve">本表中选修环节统计的是该专业所有应给学生提供的课程资源；
</t>
    </r>
    <r>
      <rPr>
        <sz val="12"/>
        <rFont val="Times New Roman"/>
        <charset val="134"/>
      </rPr>
      <t>2.</t>
    </r>
    <r>
      <rPr>
        <sz val="12"/>
        <rFont val="宋体"/>
        <charset val="134"/>
      </rPr>
      <t>本表中必修环节对应的其它一栏主要对应附表</t>
    </r>
    <r>
      <rPr>
        <sz val="12"/>
        <rFont val="Times New Roman"/>
        <charset val="134"/>
      </rPr>
      <t>1</t>
    </r>
    <r>
      <rPr>
        <sz val="12"/>
        <rFont val="宋体"/>
        <charset val="134"/>
      </rPr>
      <t xml:space="preserve">的课内实践。
</t>
    </r>
  </si>
  <si>
    <t>供配电技术</t>
  </si>
  <si>
    <r>
      <rPr>
        <sz val="14"/>
        <rFont val="黑体"/>
        <charset val="134"/>
      </rPr>
      <t xml:space="preserve">附表4      </t>
    </r>
    <r>
      <rPr>
        <sz val="14"/>
        <rFont val="黑体"/>
        <charset val="134"/>
      </rPr>
      <t>学时学分结构表</t>
    </r>
  </si>
  <si>
    <t>课程类别</t>
  </si>
  <si>
    <t>学时数</t>
  </si>
  <si>
    <t>百分比1（%）</t>
  </si>
  <si>
    <t>学分数</t>
  </si>
  <si>
    <t>百分比2（%）</t>
  </si>
  <si>
    <t>必修</t>
  </si>
  <si>
    <t>选修</t>
  </si>
  <si>
    <t>毕业需最低理论教学总学时数及学分数</t>
  </si>
  <si>
    <t>集中实践教育教学模块</t>
  </si>
  <si>
    <t>毕业需达到的最低学分数</t>
  </si>
  <si>
    <t>集中实践教育教学模块+必修课程课内实践教学</t>
  </si>
  <si>
    <t>授予学位需达到的最低学分数</t>
  </si>
  <si>
    <r>
      <rPr>
        <b/>
        <sz val="10"/>
        <rFont val="宋体"/>
        <charset val="134"/>
      </rPr>
      <t>备注：</t>
    </r>
    <r>
      <rPr>
        <sz val="10"/>
        <rFont val="Times New Roman"/>
        <charset val="0"/>
      </rPr>
      <t xml:space="preserve">
1.</t>
    </r>
    <r>
      <rPr>
        <sz val="10"/>
        <rFont val="宋体"/>
        <charset val="134"/>
      </rPr>
      <t>课外素质教育学分，不计入“毕业需最低理论教学总学时数及学分数”和“毕业需达到的最低学分数”，计入“予学位需达到的最低学分数”。</t>
    </r>
    <r>
      <rPr>
        <sz val="10"/>
        <rFont val="Times New Roman"/>
        <charset val="0"/>
      </rPr>
      <t xml:space="preserve">
2.</t>
    </r>
    <r>
      <rPr>
        <sz val="10"/>
        <rFont val="宋体"/>
        <charset val="134"/>
      </rPr>
      <t xml:space="preserve">本表中选修指的是要求该专业学生所必须选修的最低学时数和学分数；
</t>
    </r>
    <r>
      <rPr>
        <sz val="10"/>
        <rFont val="Times New Roman"/>
        <charset val="0"/>
      </rPr>
      <t>3.</t>
    </r>
    <r>
      <rPr>
        <sz val="10"/>
        <rFont val="宋体"/>
        <charset val="134"/>
      </rPr>
      <t>本表中集中实践教育教学模块指的是要求该专业学生所必须获得集中实践教学环节（见附表</t>
    </r>
    <r>
      <rPr>
        <sz val="10"/>
        <rFont val="Times New Roman"/>
        <charset val="0"/>
      </rPr>
      <t>2</t>
    </r>
    <r>
      <rPr>
        <sz val="10"/>
        <rFont val="宋体"/>
        <charset val="134"/>
      </rPr>
      <t xml:space="preserve">）的最低学分数。
</t>
    </r>
    <r>
      <rPr>
        <sz val="10"/>
        <color indexed="10"/>
        <rFont val="Times New Roman"/>
        <charset val="0"/>
      </rPr>
      <t>4</t>
    </r>
    <r>
      <rPr>
        <sz val="10"/>
        <color indexed="10"/>
        <rFont val="Times New Roman"/>
        <charset val="0"/>
      </rPr>
      <t>.</t>
    </r>
    <r>
      <rPr>
        <sz val="10"/>
        <color indexed="10"/>
        <rFont val="宋体"/>
        <charset val="134"/>
      </rPr>
      <t>本表中“集中实践教育教学模块</t>
    </r>
    <r>
      <rPr>
        <sz val="10"/>
        <color indexed="10"/>
        <rFont val="Times New Roman"/>
        <charset val="0"/>
      </rPr>
      <t>+</t>
    </r>
    <r>
      <rPr>
        <sz val="10"/>
        <color indexed="10"/>
        <rFont val="宋体"/>
        <charset val="134"/>
      </rPr>
      <t>必修课程课内实践教学”是指要求该专业学生所必须获得集中实践教学环节（见附表</t>
    </r>
    <r>
      <rPr>
        <sz val="10"/>
        <color indexed="10"/>
        <rFont val="Times New Roman"/>
        <charset val="0"/>
      </rPr>
      <t>2</t>
    </r>
    <r>
      <rPr>
        <sz val="10"/>
        <color indexed="10"/>
        <rFont val="宋体"/>
        <charset val="134"/>
      </rPr>
      <t>）及必修课程课内实践教学（见附表</t>
    </r>
    <r>
      <rPr>
        <sz val="10"/>
        <color indexed="10"/>
        <rFont val="Times New Roman"/>
        <charset val="0"/>
      </rPr>
      <t>1</t>
    </r>
    <r>
      <rPr>
        <sz val="10"/>
        <color indexed="10"/>
        <rFont val="宋体"/>
        <charset val="134"/>
      </rPr>
      <t xml:space="preserve">）的最低学分数；
</t>
    </r>
    <r>
      <rPr>
        <sz val="10"/>
        <color indexed="10"/>
        <rFont val="Times New Roman"/>
        <charset val="0"/>
      </rPr>
      <t>5.</t>
    </r>
    <r>
      <rPr>
        <sz val="10"/>
        <color indexed="10"/>
        <rFont val="宋体"/>
        <charset val="134"/>
      </rPr>
      <t>百分比</t>
    </r>
    <r>
      <rPr>
        <sz val="10"/>
        <color indexed="10"/>
        <rFont val="Times New Roman"/>
        <charset val="0"/>
      </rPr>
      <t>1</t>
    </r>
    <r>
      <rPr>
        <sz val="10"/>
        <color indexed="10"/>
        <rFont val="宋体"/>
        <charset val="134"/>
      </rPr>
      <t>是指该类课程占理论教学总学时数的百分比，“集中实践教育教学模块</t>
    </r>
    <r>
      <rPr>
        <sz val="10"/>
        <color indexed="10"/>
        <rFont val="Times New Roman"/>
        <charset val="0"/>
      </rPr>
      <t>+</t>
    </r>
    <r>
      <rPr>
        <sz val="10"/>
        <color indexed="10"/>
        <rFont val="宋体"/>
        <charset val="134"/>
      </rPr>
      <t>必修课程课内实践教学”百分比</t>
    </r>
    <r>
      <rPr>
        <sz val="10"/>
        <color indexed="10"/>
        <rFont val="Times New Roman"/>
        <charset val="0"/>
      </rPr>
      <t>2</t>
    </r>
    <r>
      <rPr>
        <sz val="10"/>
        <color indexed="10"/>
        <rFont val="宋体"/>
        <charset val="134"/>
      </rPr>
      <t>是指该类课程占授予学位需达到的最低学分数，其它模块百分比</t>
    </r>
    <r>
      <rPr>
        <sz val="10"/>
        <color indexed="10"/>
        <rFont val="Times New Roman"/>
        <charset val="0"/>
      </rPr>
      <t>2</t>
    </r>
    <r>
      <rPr>
        <sz val="10"/>
        <color indexed="10"/>
        <rFont val="宋体"/>
        <charset val="134"/>
      </rPr>
      <t>是指该类课程占毕业需达到的最低学分数的百分比。</t>
    </r>
  </si>
  <si>
    <t>附表5   实验设置及安排表</t>
  </si>
  <si>
    <t>实验
模块</t>
  </si>
  <si>
    <t>所属课程编码及名称</t>
  </si>
  <si>
    <t>学分</t>
  </si>
  <si>
    <t>开设实验项目数</t>
  </si>
  <si>
    <t>实验总学时数</t>
  </si>
  <si>
    <t>要求完成实验学时数（≥）</t>
  </si>
  <si>
    <t>实验项目名称</t>
  </si>
  <si>
    <t>实验类型</t>
  </si>
  <si>
    <t>实验是否独立设课</t>
  </si>
  <si>
    <t>开出要求</t>
  </si>
  <si>
    <t>计划内实验（课内实验和独立设课实验）</t>
  </si>
  <si>
    <t>基础实验模块</t>
  </si>
  <si>
    <r>
      <rPr>
        <sz val="8"/>
        <rFont val="Times New Roman"/>
        <charset val="134"/>
      </rPr>
      <t>106253
C</t>
    </r>
    <r>
      <rPr>
        <sz val="8"/>
        <rFont val="宋体"/>
        <charset val="134"/>
      </rPr>
      <t>语言程序设计实验</t>
    </r>
  </si>
  <si>
    <r>
      <rPr>
        <sz val="8"/>
        <rFont val="Times New Roman"/>
        <charset val="134"/>
      </rPr>
      <t>C</t>
    </r>
    <r>
      <rPr>
        <sz val="8"/>
        <rFont val="宋体"/>
        <charset val="134"/>
      </rPr>
      <t>语言运行环境的熟悉</t>
    </r>
  </si>
  <si>
    <t>验证</t>
  </si>
  <si>
    <t>必做</t>
  </si>
  <si>
    <t>顺序结构及选择结构程序设计</t>
  </si>
  <si>
    <t>设计</t>
  </si>
  <si>
    <t>循环控制</t>
  </si>
  <si>
    <t>函数调用及指针的应用</t>
  </si>
  <si>
    <t>链表的应用</t>
  </si>
  <si>
    <t>分数统计系统设计</t>
  </si>
  <si>
    <t>综合</t>
  </si>
  <si>
    <t>电话订餐系统设计</t>
  </si>
  <si>
    <t>数据处理基本知识和实验基本知识训练</t>
  </si>
  <si>
    <t>理论</t>
  </si>
  <si>
    <r>
      <rPr>
        <sz val="9"/>
        <color indexed="8"/>
        <rFont val="宋体"/>
        <charset val="134"/>
      </rPr>
      <t>必做</t>
    </r>
  </si>
  <si>
    <t>分光计的调节及使用</t>
  </si>
  <si>
    <r>
      <rPr>
        <sz val="9"/>
        <color indexed="8"/>
        <rFont val="宋体"/>
        <charset val="134"/>
      </rPr>
      <t>必选</t>
    </r>
    <r>
      <rPr>
        <sz val="9"/>
        <color indexed="8"/>
        <rFont val="Times New Roman"/>
        <charset val="134"/>
      </rPr>
      <t xml:space="preserve">  ≥1</t>
    </r>
    <r>
      <rPr>
        <sz val="9"/>
        <color indexed="8"/>
        <rFont val="宋体"/>
        <charset val="134"/>
      </rPr>
      <t>项</t>
    </r>
  </si>
  <si>
    <t>三棱镜折射率的测量</t>
  </si>
  <si>
    <r>
      <rPr>
        <sz val="9"/>
        <color indexed="8"/>
        <rFont val="宋体"/>
        <charset val="134"/>
      </rPr>
      <t>必选</t>
    </r>
    <r>
      <rPr>
        <sz val="9"/>
        <color indexed="8"/>
        <rFont val="Times New Roman"/>
        <charset val="134"/>
      </rPr>
      <t xml:space="preserve">  </t>
    </r>
    <r>
      <rPr>
        <sz val="9"/>
        <color indexed="8"/>
        <rFont val="宋体"/>
        <charset val="134"/>
      </rPr>
      <t>≥</t>
    </r>
    <r>
      <rPr>
        <sz val="9"/>
        <color indexed="8"/>
        <rFont val="Times New Roman"/>
        <charset val="134"/>
      </rPr>
      <t>1</t>
    </r>
    <r>
      <rPr>
        <sz val="9"/>
        <color indexed="8"/>
        <rFont val="宋体"/>
        <charset val="134"/>
      </rPr>
      <t>项</t>
    </r>
  </si>
  <si>
    <t>数字万用表的设计</t>
  </si>
  <si>
    <r>
      <rPr>
        <sz val="9"/>
        <color indexed="8"/>
        <rFont val="宋体"/>
        <charset val="134"/>
      </rPr>
      <t>必选</t>
    </r>
    <r>
      <rPr>
        <sz val="9"/>
        <color indexed="8"/>
        <rFont val="Times New Roman"/>
        <charset val="134"/>
      </rPr>
      <t xml:space="preserve">  ≥1项</t>
    </r>
  </si>
  <si>
    <t>多量程电流表的设计</t>
  </si>
  <si>
    <r>
      <rPr>
        <sz val="9"/>
        <color indexed="8"/>
        <rFont val="宋体"/>
        <charset val="134"/>
      </rPr>
      <t>必选</t>
    </r>
    <r>
      <rPr>
        <sz val="9"/>
        <color indexed="8"/>
        <rFont val="Times New Roman"/>
        <charset val="134"/>
      </rPr>
      <t xml:space="preserve">  </t>
    </r>
    <r>
      <rPr>
        <sz val="9"/>
        <color indexed="8"/>
        <rFont val="宋体"/>
        <charset val="134"/>
      </rPr>
      <t>≥</t>
    </r>
    <r>
      <rPr>
        <sz val="9"/>
        <color indexed="8"/>
        <rFont val="Times New Roman"/>
        <charset val="134"/>
      </rPr>
      <t>1项</t>
    </r>
  </si>
  <si>
    <t>扭摆法测量物体的转动惯量</t>
  </si>
  <si>
    <t>磁光调制与解调</t>
  </si>
  <si>
    <t>速度和加速度的测量</t>
  </si>
  <si>
    <t>动量守恒定律的验证</t>
  </si>
  <si>
    <t>单臂电桥测电阻</t>
  </si>
  <si>
    <t>AD590温度传感器的测试与研究</t>
  </si>
  <si>
    <t>示波器的原理及应用</t>
  </si>
  <si>
    <t>元件的伏安特性</t>
  </si>
  <si>
    <t>等厚干涉的应用</t>
  </si>
  <si>
    <t>光纤温度传感器的应用</t>
  </si>
  <si>
    <t>模拟法描绘静电场</t>
  </si>
  <si>
    <t>密立根油滴法测量电子电荷</t>
  </si>
  <si>
    <t>衍射光栅</t>
  </si>
  <si>
    <t>双光栅法测量微弱振动</t>
  </si>
  <si>
    <t>电位差计的原理及应用</t>
  </si>
  <si>
    <t>电位差计校准电流表</t>
  </si>
  <si>
    <t>温度传感器特性的测量</t>
  </si>
  <si>
    <t>集成电路温度传感器特性的测量</t>
  </si>
  <si>
    <t>拉伸法测量弹性模量</t>
  </si>
  <si>
    <t>稳态法测量热导率</t>
  </si>
  <si>
    <t>双臂电桥测量电阻</t>
  </si>
  <si>
    <t>多量程欧姆表的设计</t>
  </si>
  <si>
    <t>空气中声速的测量</t>
  </si>
  <si>
    <t>液体声速的测量</t>
  </si>
  <si>
    <t>迈克耳孙干涉仪的应用</t>
  </si>
  <si>
    <t>迈克耳孙干涉仪测量白光干涉</t>
  </si>
  <si>
    <t>霍尔效应</t>
  </si>
  <si>
    <t>测量铁磁材料的磁滞回线</t>
  </si>
  <si>
    <t>太阳能电池特性及应用</t>
  </si>
  <si>
    <t>质子交换膜的应用</t>
  </si>
  <si>
    <t>110157工程力学</t>
  </si>
  <si>
    <t>压缩实验</t>
  </si>
  <si>
    <t>拉伸实验</t>
  </si>
  <si>
    <t>冲击实验</t>
  </si>
  <si>
    <t>偏心受拉实验</t>
  </si>
  <si>
    <t>梁弯曲正应力电测实验</t>
  </si>
  <si>
    <t>规定非比例伸长应力的测定实验</t>
  </si>
  <si>
    <t>选做</t>
  </si>
  <si>
    <t>106092计算机软件技术基础</t>
  </si>
  <si>
    <t>单链表的数据插入和删除(1)</t>
  </si>
  <si>
    <t>单链表的数据插入和删除(2)</t>
  </si>
  <si>
    <t>二叉排序树的建立和查找</t>
  </si>
  <si>
    <t>排序</t>
  </si>
  <si>
    <t>专业基础实验模块</t>
  </si>
  <si>
    <r>
      <rPr>
        <sz val="8"/>
        <rFont val="Times New Roman"/>
        <charset val="134"/>
      </rPr>
      <t>C++</t>
    </r>
    <r>
      <rPr>
        <sz val="8"/>
        <rFont val="宋体"/>
        <charset val="134"/>
      </rPr>
      <t>程序设计</t>
    </r>
  </si>
  <si>
    <t>4</t>
  </si>
  <si>
    <t>8</t>
  </si>
  <si>
    <t>类的构成</t>
  </si>
  <si>
    <t>继承的特性</t>
  </si>
  <si>
    <t>派生类的使用</t>
  </si>
  <si>
    <t>模板的使用</t>
  </si>
  <si>
    <r>
      <rPr>
        <sz val="8"/>
        <rFont val="Times New Roman"/>
        <charset val="134"/>
      </rPr>
      <t>106042</t>
    </r>
    <r>
      <rPr>
        <sz val="8"/>
        <rFont val="宋体"/>
        <charset val="134"/>
      </rPr>
      <t>电路理论</t>
    </r>
    <r>
      <rPr>
        <sz val="8"/>
        <rFont val="Times New Roman"/>
        <charset val="134"/>
      </rPr>
      <t>1</t>
    </r>
  </si>
  <si>
    <t>基尔霍夫定理和戴维南定理验证</t>
  </si>
  <si>
    <r>
      <rPr>
        <sz val="8"/>
        <rFont val="Times New Roman"/>
        <charset val="134"/>
      </rPr>
      <t>RC</t>
    </r>
    <r>
      <rPr>
        <sz val="8"/>
        <rFont val="宋体"/>
        <charset val="134"/>
      </rPr>
      <t>一阶电路的响应测试</t>
    </r>
  </si>
  <si>
    <r>
      <rPr>
        <sz val="8"/>
        <rFont val="Times New Roman"/>
        <charset val="134"/>
      </rPr>
      <t>RLC</t>
    </r>
    <r>
      <rPr>
        <sz val="8"/>
        <rFont val="宋体"/>
        <charset val="134"/>
      </rPr>
      <t>元件阻抗特性的测定</t>
    </r>
  </si>
  <si>
    <t>正弦稳态电路相量的研究</t>
  </si>
  <si>
    <r>
      <rPr>
        <sz val="8"/>
        <rFont val="Times New Roman"/>
        <charset val="134"/>
      </rPr>
      <t>106043</t>
    </r>
    <r>
      <rPr>
        <sz val="8"/>
        <rFont val="宋体"/>
        <charset val="134"/>
      </rPr>
      <t>电路理论</t>
    </r>
    <r>
      <rPr>
        <sz val="8"/>
        <rFont val="Times New Roman"/>
        <charset val="134"/>
      </rPr>
      <t>2</t>
    </r>
  </si>
  <si>
    <r>
      <rPr>
        <sz val="8"/>
        <rFont val="Times New Roman"/>
        <charset val="134"/>
      </rPr>
      <t>RLC</t>
    </r>
    <r>
      <rPr>
        <sz val="8"/>
        <rFont val="宋体"/>
        <charset val="134"/>
      </rPr>
      <t>串联谐振电路的研究</t>
    </r>
  </si>
  <si>
    <t>三相电路功率的测定</t>
  </si>
  <si>
    <t>负阻抗变换器及其应用</t>
  </si>
  <si>
    <t>回转器及其应用</t>
  </si>
  <si>
    <r>
      <rPr>
        <sz val="8"/>
        <rFont val="Times New Roman"/>
        <charset val="134"/>
      </rPr>
      <t>106246</t>
    </r>
    <r>
      <rPr>
        <sz val="8"/>
        <rFont val="宋体"/>
        <charset val="134"/>
      </rPr>
      <t>自动控制原理</t>
    </r>
  </si>
  <si>
    <t>二阶系统的模拟及动态分析，以及高阶系统的稳定性分析</t>
  </si>
  <si>
    <t>元部件及系统频率特性的测试</t>
  </si>
  <si>
    <t>系统的能控性与能观测性分析及状态反馈极点配置</t>
  </si>
  <si>
    <t>自动控制系统的校正</t>
  </si>
  <si>
    <r>
      <rPr>
        <sz val="8"/>
        <rFont val="宋体"/>
        <charset val="134"/>
      </rPr>
      <t>用</t>
    </r>
    <r>
      <rPr>
        <sz val="8"/>
        <rFont val="Times New Roman"/>
        <charset val="134"/>
      </rPr>
      <t>MATLAB</t>
    </r>
    <r>
      <rPr>
        <sz val="8"/>
        <rFont val="宋体"/>
        <charset val="134"/>
      </rPr>
      <t>对控制系统进行分析</t>
    </r>
  </si>
  <si>
    <r>
      <rPr>
        <sz val="8"/>
        <rFont val="宋体"/>
        <charset val="134"/>
      </rPr>
      <t>106160</t>
    </r>
    <r>
      <rPr>
        <sz val="8"/>
        <rFont val="宋体"/>
        <charset val="134"/>
      </rPr>
      <t>数字信号处理</t>
    </r>
  </si>
  <si>
    <t>典型序列的产生</t>
  </si>
  <si>
    <t>FFT谱分析</t>
  </si>
  <si>
    <r>
      <rPr>
        <sz val="8"/>
        <rFont val="宋体"/>
        <charset val="134"/>
      </rPr>
      <t>双线性变换法设计</t>
    </r>
    <r>
      <rPr>
        <sz val="8"/>
        <rFont val="Times New Roman"/>
        <charset val="134"/>
      </rPr>
      <t>IIR</t>
    </r>
    <r>
      <rPr>
        <sz val="8"/>
        <rFont val="宋体"/>
        <charset val="134"/>
      </rPr>
      <t>数字滤波器</t>
    </r>
  </si>
  <si>
    <r>
      <rPr>
        <sz val="8"/>
        <rFont val="宋体"/>
        <charset val="134"/>
      </rPr>
      <t>窗函数法设计设计</t>
    </r>
    <r>
      <rPr>
        <sz val="8"/>
        <rFont val="Times New Roman"/>
        <charset val="134"/>
      </rPr>
      <t>FIR</t>
    </r>
    <r>
      <rPr>
        <sz val="8"/>
        <rFont val="宋体"/>
        <charset val="134"/>
      </rPr>
      <t>数字滤波器</t>
    </r>
  </si>
  <si>
    <r>
      <rPr>
        <sz val="8"/>
        <rFont val="宋体"/>
        <charset val="134"/>
      </rPr>
      <t>系统硬件配置及</t>
    </r>
    <r>
      <rPr>
        <sz val="8"/>
        <rFont val="Times New Roman"/>
        <charset val="134"/>
      </rPr>
      <t>Proteus</t>
    </r>
    <r>
      <rPr>
        <sz val="8"/>
        <rFont val="宋体"/>
        <charset val="134"/>
      </rPr>
      <t>软件认知实验</t>
    </r>
  </si>
  <si>
    <t>多数据求和与排列实验</t>
  </si>
  <si>
    <t>分支程序实验</t>
  </si>
  <si>
    <t>循环程序实验</t>
  </si>
  <si>
    <t>数据块移动实验</t>
  </si>
  <si>
    <r>
      <rPr>
        <sz val="8"/>
        <rFont val="Times New Roman"/>
        <charset val="134"/>
      </rPr>
      <t>8255</t>
    </r>
    <r>
      <rPr>
        <sz val="8"/>
        <rFont val="宋体"/>
        <charset val="134"/>
      </rPr>
      <t>并行</t>
    </r>
    <r>
      <rPr>
        <sz val="8"/>
        <rFont val="Times New Roman"/>
        <charset val="134"/>
      </rPr>
      <t>I/O</t>
    </r>
    <r>
      <rPr>
        <sz val="8"/>
        <rFont val="宋体"/>
        <charset val="134"/>
      </rPr>
      <t>口扩展实验</t>
    </r>
  </si>
  <si>
    <t>七段数码管显示实验</t>
  </si>
  <si>
    <r>
      <rPr>
        <sz val="8"/>
        <rFont val="Times New Roman"/>
        <charset val="134"/>
      </rPr>
      <t>4×4</t>
    </r>
    <r>
      <rPr>
        <sz val="8"/>
        <rFont val="宋体"/>
        <charset val="134"/>
      </rPr>
      <t>矩阵式键盘控制实验</t>
    </r>
  </si>
  <si>
    <t>外部中断实验</t>
  </si>
  <si>
    <t>内部定时器应用实验</t>
  </si>
  <si>
    <t>流水灯控制实验</t>
  </si>
  <si>
    <t>步进电机正反转控制实验</t>
  </si>
  <si>
    <r>
      <rPr>
        <sz val="8"/>
        <rFont val="宋体"/>
        <charset val="134"/>
      </rPr>
      <t>直流电机</t>
    </r>
    <r>
      <rPr>
        <sz val="8"/>
        <rFont val="Times New Roman"/>
        <charset val="134"/>
      </rPr>
      <t>PWM</t>
    </r>
    <r>
      <rPr>
        <sz val="8"/>
        <rFont val="宋体"/>
        <charset val="134"/>
      </rPr>
      <t>控制实验</t>
    </r>
  </si>
  <si>
    <t>双机串行通信及显示实验</t>
  </si>
  <si>
    <t>106157数字电子技术</t>
  </si>
  <si>
    <t>半加器及全加器</t>
  </si>
  <si>
    <t>触发器</t>
  </si>
  <si>
    <t>中规模集成计数器</t>
  </si>
  <si>
    <t>智力抢答器</t>
  </si>
  <si>
    <r>
      <rPr>
        <sz val="8"/>
        <rFont val="Times New Roman"/>
        <charset val="134"/>
      </rPr>
      <t>106132模拟</t>
    </r>
    <r>
      <rPr>
        <sz val="8"/>
        <rFont val="宋体"/>
        <charset val="134"/>
      </rPr>
      <t>电子线路</t>
    </r>
  </si>
  <si>
    <t>晶体管共射极单管放大器</t>
  </si>
  <si>
    <t>负反馈放大电路</t>
  </si>
  <si>
    <r>
      <rPr>
        <sz val="8"/>
        <color theme="1"/>
        <rFont val="宋体"/>
        <charset val="134"/>
      </rPr>
      <t>集成电路运算放大器的应用</t>
    </r>
    <r>
      <rPr>
        <sz val="8"/>
        <color theme="1"/>
        <rFont val="Times New Roman"/>
        <charset val="134"/>
      </rPr>
      <t>(</t>
    </r>
    <r>
      <rPr>
        <sz val="8"/>
        <color theme="1"/>
        <rFont val="宋体"/>
        <charset val="134"/>
      </rPr>
      <t>一</t>
    </r>
    <r>
      <rPr>
        <sz val="8"/>
        <color theme="1"/>
        <rFont val="Times New Roman"/>
        <charset val="134"/>
      </rPr>
      <t>)</t>
    </r>
  </si>
  <si>
    <t>正弦波振荡电路</t>
  </si>
  <si>
    <t>TTL集成门电路、数据选择器及应用</t>
  </si>
  <si>
    <t>金属箔式应变片单臂、半桥、全桥性能比较实验</t>
  </si>
  <si>
    <t>差动变压器性能实验</t>
  </si>
  <si>
    <t>电容式传感器位移特性实验</t>
  </si>
  <si>
    <t>压电式传感器测振动实验</t>
  </si>
  <si>
    <t>电涡流传感器位移特性实验</t>
  </si>
  <si>
    <t>霍尔转速传感器测电机转速实验</t>
  </si>
  <si>
    <t>超声波传感器的位移特性实验</t>
  </si>
  <si>
    <t>光电转速传感器测速实验</t>
  </si>
  <si>
    <t>交流电桥振动测量中的应用</t>
  </si>
  <si>
    <t>数据采集系统实验—静态采集举例</t>
  </si>
  <si>
    <r>
      <rPr>
        <sz val="8"/>
        <rFont val="Times New Roman"/>
        <charset val="134"/>
      </rPr>
      <t>106057</t>
    </r>
    <r>
      <rPr>
        <sz val="8"/>
        <rFont val="宋体"/>
        <charset val="134"/>
      </rPr>
      <t>电子线路</t>
    </r>
    <r>
      <rPr>
        <sz val="8"/>
        <rFont val="Times New Roman"/>
        <charset val="134"/>
      </rPr>
      <t>CAD</t>
    </r>
    <r>
      <rPr>
        <sz val="8"/>
        <rFont val="宋体"/>
        <charset val="134"/>
      </rPr>
      <t>实验</t>
    </r>
  </si>
  <si>
    <r>
      <rPr>
        <sz val="8"/>
        <rFont val="Times New Roman"/>
        <charset val="134"/>
      </rPr>
      <t xml:space="preserve">Protel DXP </t>
    </r>
    <r>
      <rPr>
        <sz val="8"/>
        <rFont val="宋体"/>
        <charset val="134"/>
      </rPr>
      <t>认识基础</t>
    </r>
  </si>
  <si>
    <r>
      <rPr>
        <sz val="8"/>
        <rFont val="Times New Roman"/>
        <charset val="134"/>
      </rPr>
      <t xml:space="preserve">Protel </t>
    </r>
    <r>
      <rPr>
        <sz val="8"/>
        <rFont val="宋体"/>
        <charset val="134"/>
      </rPr>
      <t>原理图绘制（</t>
    </r>
    <r>
      <rPr>
        <sz val="8"/>
        <rFont val="Times New Roman"/>
        <charset val="134"/>
      </rPr>
      <t>1</t>
    </r>
    <r>
      <rPr>
        <sz val="8"/>
        <rFont val="宋体"/>
        <charset val="134"/>
      </rPr>
      <t>）</t>
    </r>
  </si>
  <si>
    <r>
      <rPr>
        <sz val="8"/>
        <rFont val="Times New Roman"/>
        <charset val="134"/>
      </rPr>
      <t xml:space="preserve">Protel </t>
    </r>
    <r>
      <rPr>
        <sz val="8"/>
        <rFont val="宋体"/>
        <charset val="134"/>
      </rPr>
      <t>原理图绘制（</t>
    </r>
    <r>
      <rPr>
        <sz val="8"/>
        <rFont val="Times New Roman"/>
        <charset val="134"/>
      </rPr>
      <t>2</t>
    </r>
    <r>
      <rPr>
        <sz val="8"/>
        <rFont val="宋体"/>
        <charset val="134"/>
      </rPr>
      <t>）</t>
    </r>
  </si>
  <si>
    <r>
      <rPr>
        <sz val="8"/>
        <rFont val="Times New Roman"/>
        <charset val="134"/>
      </rPr>
      <t xml:space="preserve">Protel </t>
    </r>
    <r>
      <rPr>
        <sz val="8"/>
        <rFont val="宋体"/>
        <charset val="134"/>
      </rPr>
      <t>原理图绘制（</t>
    </r>
    <r>
      <rPr>
        <sz val="8"/>
        <rFont val="Times New Roman"/>
        <charset val="134"/>
      </rPr>
      <t>3）</t>
    </r>
  </si>
  <si>
    <r>
      <rPr>
        <sz val="8"/>
        <rFont val="Times New Roman"/>
        <charset val="134"/>
      </rPr>
      <t xml:space="preserve">Protel </t>
    </r>
    <r>
      <rPr>
        <sz val="8"/>
        <rFont val="宋体"/>
        <charset val="134"/>
      </rPr>
      <t>原理图绘制（</t>
    </r>
    <r>
      <rPr>
        <sz val="8"/>
        <rFont val="Times New Roman"/>
        <charset val="134"/>
      </rPr>
      <t>4）</t>
    </r>
  </si>
  <si>
    <r>
      <rPr>
        <sz val="8"/>
        <rFont val="Times New Roman"/>
        <charset val="134"/>
      </rPr>
      <t xml:space="preserve">Protel </t>
    </r>
    <r>
      <rPr>
        <sz val="8"/>
        <rFont val="宋体"/>
        <charset val="134"/>
      </rPr>
      <t>原理图库元件编辑</t>
    </r>
  </si>
  <si>
    <r>
      <rPr>
        <sz val="8"/>
        <rFont val="Times New Roman"/>
        <charset val="134"/>
      </rPr>
      <t xml:space="preserve">Protel </t>
    </r>
    <r>
      <rPr>
        <sz val="8"/>
        <rFont val="宋体"/>
        <charset val="134"/>
      </rPr>
      <t>原理图设计的电路测试与报表输出</t>
    </r>
  </si>
  <si>
    <r>
      <rPr>
        <sz val="8"/>
        <rFont val="Times New Roman"/>
        <charset val="134"/>
      </rPr>
      <t xml:space="preserve">Protel PCB </t>
    </r>
    <r>
      <rPr>
        <sz val="8"/>
        <rFont val="宋体"/>
        <charset val="134"/>
      </rPr>
      <t>设计（</t>
    </r>
    <r>
      <rPr>
        <sz val="8"/>
        <rFont val="Times New Roman"/>
        <charset val="134"/>
      </rPr>
      <t>1</t>
    </r>
    <r>
      <rPr>
        <sz val="8"/>
        <rFont val="宋体"/>
        <charset val="134"/>
      </rPr>
      <t>）</t>
    </r>
  </si>
  <si>
    <r>
      <rPr>
        <sz val="8"/>
        <rFont val="Times New Roman"/>
        <charset val="134"/>
      </rPr>
      <t xml:space="preserve">Protel PCB </t>
    </r>
    <r>
      <rPr>
        <sz val="8"/>
        <rFont val="宋体"/>
        <charset val="134"/>
      </rPr>
      <t>设计（</t>
    </r>
    <r>
      <rPr>
        <sz val="8"/>
        <rFont val="Times New Roman"/>
        <charset val="134"/>
      </rPr>
      <t>2</t>
    </r>
    <r>
      <rPr>
        <sz val="8"/>
        <rFont val="宋体"/>
        <charset val="134"/>
      </rPr>
      <t>）</t>
    </r>
  </si>
  <si>
    <r>
      <rPr>
        <sz val="8"/>
        <rFont val="Times New Roman"/>
        <charset val="134"/>
      </rPr>
      <t xml:space="preserve">Protel PCB </t>
    </r>
    <r>
      <rPr>
        <sz val="8"/>
        <rFont val="宋体"/>
        <charset val="134"/>
      </rPr>
      <t>设计（</t>
    </r>
    <r>
      <rPr>
        <sz val="8"/>
        <rFont val="Times New Roman"/>
        <charset val="134"/>
      </rPr>
      <t>3）</t>
    </r>
  </si>
  <si>
    <r>
      <rPr>
        <sz val="8"/>
        <rFont val="Times New Roman"/>
        <charset val="134"/>
      </rPr>
      <t xml:space="preserve">Protel PCB </t>
    </r>
    <r>
      <rPr>
        <sz val="8"/>
        <rFont val="宋体"/>
        <charset val="134"/>
      </rPr>
      <t>设计（</t>
    </r>
    <r>
      <rPr>
        <sz val="8"/>
        <rFont val="Times New Roman"/>
        <charset val="134"/>
      </rPr>
      <t>4）</t>
    </r>
  </si>
  <si>
    <r>
      <rPr>
        <sz val="8"/>
        <rFont val="Times New Roman"/>
        <charset val="134"/>
      </rPr>
      <t xml:space="preserve">Protel PCB </t>
    </r>
    <r>
      <rPr>
        <sz val="8"/>
        <rFont val="宋体"/>
        <charset val="134"/>
      </rPr>
      <t>元件封装库编辑</t>
    </r>
  </si>
  <si>
    <t>电平转换电路设计与制作</t>
  </si>
  <si>
    <t>单片机应用电路设计与制作</t>
  </si>
  <si>
    <r>
      <rPr>
        <sz val="8"/>
        <rFont val="Times New Roman"/>
        <charset val="134"/>
      </rPr>
      <t>106321EDA</t>
    </r>
    <r>
      <rPr>
        <sz val="8"/>
        <rFont val="宋体"/>
        <charset val="134"/>
      </rPr>
      <t>技术及应用实验</t>
    </r>
  </si>
  <si>
    <r>
      <rPr>
        <sz val="8"/>
        <rFont val="Times New Roman"/>
        <charset val="134"/>
      </rPr>
      <t>ModeSim</t>
    </r>
    <r>
      <rPr>
        <sz val="8"/>
        <rFont val="宋体"/>
        <charset val="134"/>
      </rPr>
      <t>设计仿真实验（</t>
    </r>
    <r>
      <rPr>
        <sz val="8"/>
        <rFont val="Times New Roman"/>
        <charset val="134"/>
      </rPr>
      <t>1</t>
    </r>
    <r>
      <rPr>
        <sz val="8"/>
        <rFont val="宋体"/>
        <charset val="134"/>
      </rPr>
      <t>）基本门电路实验</t>
    </r>
  </si>
  <si>
    <r>
      <rPr>
        <sz val="8"/>
        <rFont val="Times New Roman"/>
        <charset val="134"/>
      </rPr>
      <t>ModeSim</t>
    </r>
    <r>
      <rPr>
        <sz val="8"/>
        <rFont val="宋体"/>
        <charset val="134"/>
      </rPr>
      <t>设计仿真实验（</t>
    </r>
    <r>
      <rPr>
        <sz val="8"/>
        <rFont val="Times New Roman"/>
        <charset val="134"/>
      </rPr>
      <t>2</t>
    </r>
    <r>
      <rPr>
        <sz val="8"/>
        <rFont val="宋体"/>
        <charset val="134"/>
      </rPr>
      <t>）总线缓冲器实验</t>
    </r>
  </si>
  <si>
    <r>
      <rPr>
        <sz val="8"/>
        <rFont val="Times New Roman"/>
        <charset val="134"/>
      </rPr>
      <t>Quartus II</t>
    </r>
    <r>
      <rPr>
        <sz val="8"/>
        <rFont val="宋体"/>
        <charset val="134"/>
      </rPr>
      <t>的输入法实验（</t>
    </r>
    <r>
      <rPr>
        <sz val="8"/>
        <rFont val="Times New Roman"/>
        <charset val="134"/>
      </rPr>
      <t>1</t>
    </r>
    <r>
      <rPr>
        <sz val="8"/>
        <rFont val="宋体"/>
        <charset val="134"/>
      </rPr>
      <t>）用原理图法设计</t>
    </r>
    <r>
      <rPr>
        <sz val="8"/>
        <rFont val="Times New Roman"/>
        <charset val="134"/>
      </rPr>
      <t>1</t>
    </r>
    <r>
      <rPr>
        <sz val="8"/>
        <rFont val="宋体"/>
        <charset val="134"/>
      </rPr>
      <t>位全加器和七段译码器</t>
    </r>
  </si>
  <si>
    <r>
      <rPr>
        <sz val="8"/>
        <rFont val="Times New Roman"/>
        <charset val="134"/>
      </rPr>
      <t>Quartus II</t>
    </r>
    <r>
      <rPr>
        <sz val="8"/>
        <rFont val="宋体"/>
        <charset val="134"/>
      </rPr>
      <t>的输入法实验（</t>
    </r>
    <r>
      <rPr>
        <sz val="8"/>
        <rFont val="Times New Roman"/>
        <charset val="134"/>
      </rPr>
      <t>2</t>
    </r>
    <r>
      <rPr>
        <sz val="8"/>
        <rFont val="宋体"/>
        <charset val="134"/>
      </rPr>
      <t>）文本设计处理和层次设计</t>
    </r>
  </si>
  <si>
    <r>
      <rPr>
        <sz val="8"/>
        <rFont val="宋体"/>
        <charset val="134"/>
      </rPr>
      <t>组合逻辑电路设计实验（</t>
    </r>
    <r>
      <rPr>
        <sz val="8"/>
        <rFont val="Times New Roman"/>
        <charset val="134"/>
      </rPr>
      <t>1</t>
    </r>
    <r>
      <rPr>
        <sz val="8"/>
        <rFont val="宋体"/>
        <charset val="134"/>
      </rPr>
      <t>）通用乘法器实验</t>
    </r>
  </si>
  <si>
    <r>
      <rPr>
        <sz val="8"/>
        <rFont val="宋体"/>
        <charset val="134"/>
      </rPr>
      <t>组合逻辑电路设计实验（</t>
    </r>
    <r>
      <rPr>
        <sz val="8"/>
        <rFont val="Times New Roman"/>
        <charset val="134"/>
      </rPr>
      <t>2</t>
    </r>
    <r>
      <rPr>
        <sz val="8"/>
        <rFont val="宋体"/>
        <charset val="134"/>
      </rPr>
      <t>）投票表决器实验</t>
    </r>
  </si>
  <si>
    <r>
      <rPr>
        <sz val="8"/>
        <rFont val="宋体"/>
        <charset val="134"/>
      </rPr>
      <t>时序逻辑电路设计实验（</t>
    </r>
    <r>
      <rPr>
        <sz val="8"/>
        <rFont val="Times New Roman"/>
        <charset val="134"/>
      </rPr>
      <t>1</t>
    </r>
    <r>
      <rPr>
        <sz val="8"/>
        <rFont val="宋体"/>
        <charset val="134"/>
      </rPr>
      <t>）基本触发器设计</t>
    </r>
  </si>
  <si>
    <r>
      <rPr>
        <sz val="8"/>
        <rFont val="宋体"/>
        <charset val="134"/>
      </rPr>
      <t>时序逻辑电路设计实验（</t>
    </r>
    <r>
      <rPr>
        <sz val="8"/>
        <rFont val="Times New Roman"/>
        <charset val="134"/>
      </rPr>
      <t>1</t>
    </r>
    <r>
      <rPr>
        <sz val="8"/>
        <rFont val="宋体"/>
        <charset val="134"/>
      </rPr>
      <t>）寄存器设计</t>
    </r>
  </si>
  <si>
    <r>
      <rPr>
        <sz val="8"/>
        <rFont val="Times New Roman"/>
        <charset val="134"/>
      </rPr>
      <t>FPGA</t>
    </r>
    <r>
      <rPr>
        <sz val="8"/>
        <rFont val="宋体"/>
        <charset val="134"/>
      </rPr>
      <t>存储器实验（</t>
    </r>
    <r>
      <rPr>
        <sz val="8"/>
        <rFont val="Times New Roman"/>
        <charset val="134"/>
      </rPr>
      <t>1</t>
    </r>
    <r>
      <rPr>
        <sz val="8"/>
        <rFont val="宋体"/>
        <charset val="134"/>
      </rPr>
      <t>）</t>
    </r>
    <r>
      <rPr>
        <sz val="8"/>
        <rFont val="Times New Roman"/>
        <charset val="134"/>
      </rPr>
      <t>RAM</t>
    </r>
    <r>
      <rPr>
        <sz val="8"/>
        <rFont val="宋体"/>
        <charset val="134"/>
      </rPr>
      <t>和</t>
    </r>
    <r>
      <rPr>
        <sz val="8"/>
        <rFont val="Times New Roman"/>
        <charset val="134"/>
      </rPr>
      <t>ROM</t>
    </r>
  </si>
  <si>
    <r>
      <rPr>
        <sz val="8"/>
        <rFont val="Times New Roman"/>
        <charset val="134"/>
      </rPr>
      <t>FPGA</t>
    </r>
    <r>
      <rPr>
        <sz val="8"/>
        <rFont val="宋体"/>
        <charset val="134"/>
      </rPr>
      <t>存储器实验（</t>
    </r>
    <r>
      <rPr>
        <sz val="8"/>
        <rFont val="Times New Roman"/>
        <charset val="134"/>
      </rPr>
      <t>2</t>
    </r>
    <r>
      <rPr>
        <sz val="8"/>
        <rFont val="宋体"/>
        <charset val="134"/>
      </rPr>
      <t>）堆栈和</t>
    </r>
    <r>
      <rPr>
        <sz val="8"/>
        <rFont val="Times New Roman"/>
        <charset val="134"/>
      </rPr>
      <t>FIFO</t>
    </r>
  </si>
  <si>
    <r>
      <rPr>
        <sz val="8"/>
        <rFont val="宋体"/>
        <charset val="134"/>
      </rPr>
      <t>自动打铃系统（</t>
    </r>
    <r>
      <rPr>
        <sz val="8"/>
        <rFont val="Times New Roman"/>
        <charset val="134"/>
      </rPr>
      <t>1</t>
    </r>
    <r>
      <rPr>
        <sz val="8"/>
        <rFont val="宋体"/>
        <charset val="134"/>
      </rPr>
      <t>）分频模块设计和秒计时模块设计</t>
    </r>
  </si>
  <si>
    <r>
      <rPr>
        <sz val="8"/>
        <rFont val="宋体"/>
        <charset val="134"/>
      </rPr>
      <t>自动打铃系统（</t>
    </r>
    <r>
      <rPr>
        <sz val="8"/>
        <rFont val="Times New Roman"/>
        <charset val="134"/>
      </rPr>
      <t>2</t>
    </r>
    <r>
      <rPr>
        <sz val="8"/>
        <rFont val="宋体"/>
        <charset val="134"/>
      </rPr>
      <t>）分计时模块设计和小时计时模块设计</t>
    </r>
  </si>
  <si>
    <r>
      <rPr>
        <sz val="8"/>
        <rFont val="宋体"/>
        <charset val="134"/>
      </rPr>
      <t>自动打铃系统（</t>
    </r>
    <r>
      <rPr>
        <sz val="8"/>
        <rFont val="Times New Roman"/>
        <charset val="134"/>
      </rPr>
      <t>3</t>
    </r>
    <r>
      <rPr>
        <sz val="8"/>
        <rFont val="宋体"/>
        <charset val="134"/>
      </rPr>
      <t>）调时模块和计时部分联调</t>
    </r>
  </si>
  <si>
    <r>
      <rPr>
        <sz val="8"/>
        <rFont val="宋体"/>
        <charset val="134"/>
      </rPr>
      <t>自动打铃系统（</t>
    </r>
    <r>
      <rPr>
        <sz val="8"/>
        <rFont val="Times New Roman"/>
        <charset val="134"/>
      </rPr>
      <t>4</t>
    </r>
    <r>
      <rPr>
        <sz val="8"/>
        <rFont val="宋体"/>
        <charset val="134"/>
      </rPr>
      <t>）</t>
    </r>
    <r>
      <rPr>
        <sz val="8"/>
        <rFont val="Times New Roman"/>
        <charset val="134"/>
      </rPr>
      <t>6</t>
    </r>
    <r>
      <rPr>
        <sz val="8"/>
        <rFont val="宋体"/>
        <charset val="134"/>
      </rPr>
      <t>进制计数器、译码器设计</t>
    </r>
  </si>
  <si>
    <r>
      <rPr>
        <sz val="8"/>
        <rFont val="宋体"/>
        <charset val="134"/>
      </rPr>
      <t>自动打铃系统（</t>
    </r>
    <r>
      <rPr>
        <sz val="8"/>
        <rFont val="Times New Roman"/>
        <charset val="134"/>
      </rPr>
      <t>5</t>
    </r>
    <r>
      <rPr>
        <sz val="8"/>
        <rFont val="宋体"/>
        <charset val="134"/>
      </rPr>
      <t>）</t>
    </r>
    <r>
      <rPr>
        <sz val="8"/>
        <rFont val="Times New Roman"/>
        <charset val="134"/>
      </rPr>
      <t>6</t>
    </r>
    <r>
      <rPr>
        <sz val="8"/>
        <rFont val="宋体"/>
        <charset val="134"/>
      </rPr>
      <t>选</t>
    </r>
    <r>
      <rPr>
        <sz val="8"/>
        <rFont val="Times New Roman"/>
        <charset val="134"/>
      </rPr>
      <t>1</t>
    </r>
    <r>
      <rPr>
        <sz val="8"/>
        <rFont val="宋体"/>
        <charset val="134"/>
      </rPr>
      <t>和比较模块设计</t>
    </r>
  </si>
  <si>
    <r>
      <rPr>
        <sz val="8"/>
        <rFont val="宋体"/>
        <charset val="134"/>
      </rPr>
      <t>自动打铃系统（</t>
    </r>
    <r>
      <rPr>
        <sz val="8"/>
        <rFont val="Times New Roman"/>
        <charset val="134"/>
      </rPr>
      <t>6</t>
    </r>
    <r>
      <rPr>
        <sz val="8"/>
        <rFont val="宋体"/>
        <charset val="134"/>
      </rPr>
      <t>）消抖模块设计和顶层电路设计</t>
    </r>
  </si>
  <si>
    <t>熟悉机器人与C51单片机硬件软件</t>
  </si>
  <si>
    <t>C51接口与伺服电机控制</t>
  </si>
  <si>
    <t>C语言函数与机器人巡航控制</t>
  </si>
  <si>
    <t>C51接口与触觉导航</t>
  </si>
  <si>
    <t>机械制造基础</t>
  </si>
  <si>
    <t>刀具认识实验</t>
  </si>
  <si>
    <t>普通车床结构剖析</t>
  </si>
  <si>
    <t>铣床的结构与功能</t>
  </si>
  <si>
    <t>电机与运动控制系统</t>
  </si>
  <si>
    <t>单相变压器的空载、短路实验</t>
  </si>
  <si>
    <t>他励直流电动机的机械特性和调速特性</t>
  </si>
  <si>
    <t>转速、电流双闭环直流调速系统</t>
  </si>
  <si>
    <t>三相异步电动机的起动与调速</t>
  </si>
  <si>
    <t>速度试运行</t>
  </si>
  <si>
    <t>点动控制运行</t>
  </si>
  <si>
    <t>位置控制模式实验</t>
  </si>
  <si>
    <t>转速转矩控制实验</t>
  </si>
  <si>
    <r>
      <rPr>
        <sz val="8"/>
        <rFont val="Times New Roman"/>
        <charset val="134"/>
      </rPr>
      <t>106136</t>
    </r>
    <r>
      <rPr>
        <sz val="8"/>
        <rFont val="宋体"/>
        <charset val="134"/>
      </rPr>
      <t>嵌入式系统技术及应用</t>
    </r>
  </si>
  <si>
    <r>
      <rPr>
        <sz val="8"/>
        <rFont val="宋体"/>
        <charset val="134"/>
      </rPr>
      <t>系统认识实验</t>
    </r>
    <r>
      <rPr>
        <sz val="8"/>
        <rFont val="Times New Roman"/>
        <charset val="134"/>
      </rPr>
      <t xml:space="preserve">   </t>
    </r>
  </si>
  <si>
    <r>
      <rPr>
        <sz val="8"/>
        <rFont val="宋体"/>
        <charset val="134"/>
      </rPr>
      <t>定时器实验</t>
    </r>
    <r>
      <rPr>
        <sz val="8"/>
        <rFont val="Times New Roman"/>
        <charset val="134"/>
      </rPr>
      <t xml:space="preserve">   </t>
    </r>
  </si>
  <si>
    <r>
      <rPr>
        <sz val="8"/>
        <rFont val="Times New Roman"/>
        <charset val="134"/>
      </rPr>
      <t>PWM</t>
    </r>
    <r>
      <rPr>
        <sz val="8"/>
        <rFont val="宋体"/>
        <charset val="134"/>
      </rPr>
      <t>发生器实验</t>
    </r>
    <r>
      <rPr>
        <sz val="8"/>
        <rFont val="Times New Roman"/>
        <charset val="134"/>
      </rPr>
      <t xml:space="preserve">   </t>
    </r>
  </si>
  <si>
    <r>
      <rPr>
        <sz val="8"/>
        <rFont val="Times New Roman"/>
        <charset val="134"/>
      </rPr>
      <t>16*16LED</t>
    </r>
    <r>
      <rPr>
        <sz val="8"/>
        <rFont val="宋体"/>
        <charset val="134"/>
      </rPr>
      <t>点阵显示汉字实验</t>
    </r>
  </si>
  <si>
    <t>电力电子技术</t>
  </si>
  <si>
    <r>
      <rPr>
        <sz val="8"/>
        <rFont val="宋体"/>
        <charset val="134"/>
      </rPr>
      <t>三相桥式半控整流实验</t>
    </r>
  </si>
  <si>
    <r>
      <rPr>
        <sz val="8"/>
        <rFont val="宋体"/>
        <charset val="134"/>
      </rPr>
      <t>整流电路的有源逆变</t>
    </r>
  </si>
  <si>
    <t>专业方向实验模块</t>
  </si>
  <si>
    <t>机器视觉与图像处理</t>
  </si>
  <si>
    <t>图像的增强技术 </t>
  </si>
  <si>
    <t>图像特征提取</t>
  </si>
  <si>
    <t>图像变换</t>
  </si>
  <si>
    <t>摄像机标定</t>
  </si>
  <si>
    <r>
      <rPr>
        <sz val="8"/>
        <rFont val="Times New Roman"/>
        <charset val="134"/>
      </rPr>
      <t xml:space="preserve">106202     </t>
    </r>
    <r>
      <rPr>
        <sz val="8"/>
        <rFont val="宋体"/>
        <charset val="134"/>
      </rPr>
      <t>虚拟仪器</t>
    </r>
  </si>
  <si>
    <r>
      <rPr>
        <sz val="8"/>
        <rFont val="Times New Roman"/>
        <charset val="134"/>
      </rPr>
      <t>LabVIEW</t>
    </r>
    <r>
      <rPr>
        <sz val="8"/>
        <rFont val="宋体"/>
        <charset val="134"/>
      </rPr>
      <t>开发环境及基本操作，创建</t>
    </r>
    <r>
      <rPr>
        <sz val="8"/>
        <rFont val="Times New Roman"/>
        <charset val="134"/>
      </rPr>
      <t>VI</t>
    </r>
    <r>
      <rPr>
        <sz val="8"/>
        <rFont val="宋体"/>
        <charset val="134"/>
      </rPr>
      <t>和子</t>
    </r>
    <r>
      <rPr>
        <sz val="8"/>
        <rFont val="Times New Roman"/>
        <charset val="134"/>
      </rPr>
      <t>VI</t>
    </r>
  </si>
  <si>
    <r>
      <rPr>
        <sz val="8"/>
        <rFont val="宋体"/>
        <charset val="134"/>
      </rPr>
      <t>程序调试技术及子</t>
    </r>
    <r>
      <rPr>
        <sz val="8"/>
        <rFont val="Times New Roman"/>
        <charset val="134"/>
      </rPr>
      <t>VI</t>
    </r>
    <r>
      <rPr>
        <sz val="8"/>
        <rFont val="宋体"/>
        <charset val="134"/>
      </rPr>
      <t>的调用，数据对象类型与操作</t>
    </r>
  </si>
  <si>
    <t>数组、簇与图形，程序结构控制</t>
  </si>
  <si>
    <t>交通灯模拟控制系统</t>
  </si>
  <si>
    <t>虚拟函数发生器和消噪演示仪</t>
  </si>
  <si>
    <r>
      <rPr>
        <sz val="8"/>
        <rFont val="Times New Roman"/>
        <charset val="134"/>
      </rPr>
      <t xml:space="preserve">106388 </t>
    </r>
    <r>
      <rPr>
        <sz val="8"/>
        <rFont val="宋体"/>
        <charset val="134"/>
      </rPr>
      <t>电器控制与</t>
    </r>
    <r>
      <rPr>
        <sz val="8"/>
        <rFont val="Times New Roman"/>
        <charset val="134"/>
      </rPr>
      <t>PLC</t>
    </r>
  </si>
  <si>
    <r>
      <rPr>
        <sz val="8"/>
        <rFont val="Times New Roman"/>
        <charset val="134"/>
      </rPr>
      <t>PLC</t>
    </r>
    <r>
      <rPr>
        <sz val="8"/>
        <rFont val="宋体"/>
        <charset val="134"/>
      </rPr>
      <t>实验装置及系统认识实验</t>
    </r>
  </si>
  <si>
    <t>基本逻辑指令实验</t>
  </si>
  <si>
    <t>定时器与计数器指令实验</t>
  </si>
  <si>
    <t>微分指令与锁存器指令实验</t>
  </si>
  <si>
    <t>移位指令实验</t>
  </si>
  <si>
    <t>功能指令应用实验</t>
  </si>
  <si>
    <t>交通信号灯控制实验</t>
  </si>
  <si>
    <t>混料罐控制实验</t>
  </si>
  <si>
    <t>多级皮带传输控制实验</t>
  </si>
  <si>
    <t>四层电梯模拟控制实验</t>
  </si>
  <si>
    <r>
      <rPr>
        <sz val="8"/>
        <rFont val="Times New Roman"/>
        <charset val="134"/>
      </rPr>
      <t>106347</t>
    </r>
    <r>
      <rPr>
        <sz val="8"/>
        <rFont val="宋体"/>
        <charset val="134"/>
      </rPr>
      <t>机器人综合设计与实验</t>
    </r>
    <r>
      <rPr>
        <sz val="8"/>
        <rFont val="Times New Roman"/>
        <charset val="134"/>
      </rPr>
      <t>1</t>
    </r>
  </si>
  <si>
    <t>模拟示波器的使用</t>
  </si>
  <si>
    <t>数字存储示波器的使用</t>
  </si>
  <si>
    <t>交流电压的测量</t>
  </si>
  <si>
    <t>时间的测量</t>
  </si>
  <si>
    <t>相位差和频率的测量</t>
  </si>
  <si>
    <t>线性二端口网络频率特性的点频测量</t>
  </si>
  <si>
    <t>测量放大器参数测试</t>
  </si>
  <si>
    <t>逻辑分析仪原理及应用</t>
  </si>
  <si>
    <r>
      <rPr>
        <sz val="8"/>
        <rFont val="Times New Roman"/>
        <charset val="134"/>
      </rPr>
      <t>106353</t>
    </r>
    <r>
      <rPr>
        <sz val="8"/>
        <rFont val="宋体"/>
        <charset val="134"/>
      </rPr>
      <t>机器人综合设计与实验</t>
    </r>
    <r>
      <rPr>
        <sz val="8"/>
        <rFont val="Times New Roman"/>
        <charset val="134"/>
      </rPr>
      <t>2</t>
    </r>
  </si>
  <si>
    <t>嵌入式控制系统板设计</t>
  </si>
  <si>
    <r>
      <rPr>
        <sz val="8"/>
        <rFont val="宋体"/>
        <charset val="134"/>
      </rPr>
      <t>嵌入式控制系统板制作（</t>
    </r>
    <r>
      <rPr>
        <sz val="8"/>
        <rFont val="Times New Roman"/>
        <charset val="134"/>
      </rPr>
      <t>1</t>
    </r>
    <r>
      <rPr>
        <sz val="8"/>
        <rFont val="宋体"/>
        <charset val="134"/>
      </rPr>
      <t>）</t>
    </r>
  </si>
  <si>
    <r>
      <rPr>
        <sz val="8"/>
        <rFont val="宋体"/>
        <charset val="134"/>
      </rPr>
      <t>嵌入式控制系统板制作（</t>
    </r>
    <r>
      <rPr>
        <sz val="8"/>
        <rFont val="Times New Roman"/>
        <charset val="134"/>
      </rPr>
      <t>2</t>
    </r>
    <r>
      <rPr>
        <sz val="8"/>
        <rFont val="宋体"/>
        <charset val="134"/>
      </rPr>
      <t>）</t>
    </r>
  </si>
  <si>
    <r>
      <rPr>
        <sz val="8"/>
        <rFont val="宋体"/>
        <charset val="134"/>
      </rPr>
      <t>嵌入式控制系统板</t>
    </r>
    <r>
      <rPr>
        <sz val="8"/>
        <rFont val="Times New Roman"/>
        <charset val="134"/>
      </rPr>
      <t>IO</t>
    </r>
    <r>
      <rPr>
        <sz val="8"/>
        <rFont val="宋体"/>
        <charset val="134"/>
      </rPr>
      <t>测试</t>
    </r>
  </si>
  <si>
    <r>
      <rPr>
        <sz val="8"/>
        <rFont val="Times New Roman"/>
        <charset val="134"/>
      </rPr>
      <t>106349</t>
    </r>
    <r>
      <rPr>
        <sz val="8"/>
        <rFont val="宋体"/>
        <charset val="134"/>
      </rPr>
      <t>机器人综合设计与实验</t>
    </r>
    <r>
      <rPr>
        <sz val="8"/>
        <rFont val="Times New Roman"/>
        <charset val="134"/>
      </rPr>
      <t>3</t>
    </r>
  </si>
  <si>
    <t>测控系统传感器认知与测试</t>
  </si>
  <si>
    <t>测控系统输入通道设计实验</t>
  </si>
  <si>
    <t>测控系统输出通道设计实验</t>
  </si>
  <si>
    <t>输入输出通道制作</t>
  </si>
  <si>
    <r>
      <rPr>
        <sz val="8"/>
        <rFont val="Times New Roman"/>
        <charset val="134"/>
      </rPr>
      <t>106356</t>
    </r>
    <r>
      <rPr>
        <sz val="8"/>
        <rFont val="宋体"/>
        <charset val="134"/>
      </rPr>
      <t>机器人综合设计与实验</t>
    </r>
    <r>
      <rPr>
        <sz val="8"/>
        <rFont val="Times New Roman"/>
        <charset val="134"/>
      </rPr>
      <t>4</t>
    </r>
  </si>
  <si>
    <r>
      <rPr>
        <sz val="8"/>
        <rFont val="宋体"/>
        <charset val="134"/>
      </rPr>
      <t>测控系统综合设计实验（</t>
    </r>
    <r>
      <rPr>
        <sz val="8"/>
        <rFont val="Times New Roman"/>
        <charset val="134"/>
      </rPr>
      <t>1</t>
    </r>
    <r>
      <rPr>
        <sz val="8"/>
        <rFont val="宋体"/>
        <charset val="134"/>
      </rPr>
      <t>）</t>
    </r>
  </si>
  <si>
    <r>
      <rPr>
        <sz val="8"/>
        <rFont val="宋体"/>
        <charset val="134"/>
      </rPr>
      <t>测控系统综合设计实验（</t>
    </r>
    <r>
      <rPr>
        <sz val="8"/>
        <rFont val="Times New Roman"/>
        <charset val="134"/>
      </rPr>
      <t>2</t>
    </r>
    <r>
      <rPr>
        <sz val="8"/>
        <rFont val="宋体"/>
        <charset val="134"/>
      </rPr>
      <t>）</t>
    </r>
  </si>
  <si>
    <r>
      <rPr>
        <sz val="8"/>
        <rFont val="宋体"/>
        <charset val="134"/>
      </rPr>
      <t>测控系统综合设计实验（</t>
    </r>
    <r>
      <rPr>
        <sz val="8"/>
        <rFont val="Times New Roman"/>
        <charset val="134"/>
      </rPr>
      <t>3</t>
    </r>
    <r>
      <rPr>
        <sz val="8"/>
        <rFont val="宋体"/>
        <charset val="134"/>
      </rPr>
      <t>）</t>
    </r>
  </si>
  <si>
    <t>测控系统调试</t>
  </si>
  <si>
    <t>ID算法实现决策树</t>
  </si>
  <si>
    <t>基于高斯分布和OneClassSVM的异常点检测</t>
  </si>
  <si>
    <t>分类算法实验</t>
  </si>
  <si>
    <t>遗传算法的设计与实现</t>
  </si>
  <si>
    <t>机器人现场编程与仿真</t>
  </si>
  <si>
    <t>手动操纵工业机器人</t>
  </si>
  <si>
    <t>传送带搬运</t>
  </si>
  <si>
    <t>建筑智能化系统</t>
  </si>
  <si>
    <r>
      <rPr>
        <sz val="8"/>
        <rFont val="宋体"/>
        <charset val="134"/>
      </rPr>
      <t>停车场管理系统实验</t>
    </r>
  </si>
  <si>
    <r>
      <rPr>
        <sz val="8"/>
        <rFont val="宋体"/>
        <charset val="134"/>
      </rPr>
      <t>验证</t>
    </r>
  </si>
  <si>
    <r>
      <rPr>
        <sz val="8"/>
        <rFont val="宋体"/>
        <charset val="134"/>
      </rPr>
      <t>否</t>
    </r>
  </si>
  <si>
    <r>
      <rPr>
        <sz val="8"/>
        <rFont val="宋体"/>
        <charset val="134"/>
      </rPr>
      <t>一卡通系统实验</t>
    </r>
  </si>
  <si>
    <r>
      <rPr>
        <sz val="8"/>
        <rFont val="宋体"/>
        <charset val="134"/>
      </rPr>
      <t>空调机组监控实验</t>
    </r>
  </si>
  <si>
    <r>
      <rPr>
        <sz val="8"/>
        <rFont val="宋体"/>
        <charset val="134"/>
      </rPr>
      <t>综合</t>
    </r>
  </si>
  <si>
    <t>/</t>
  </si>
  <si>
    <t>学生自拟拓展性实验</t>
  </si>
  <si>
    <r>
      <rPr>
        <sz val="8"/>
        <rFont val="宋体"/>
        <charset val="134"/>
      </rPr>
      <t>主要方向为：建筑环境检测与评价，建筑工程检测应用，光电系统应用实验，数字化仪表设计，智能小车控制系统的研究与实现，单片机控制系统设计，控制系统建模与仿真，</t>
    </r>
    <r>
      <rPr>
        <sz val="8"/>
        <rFont val="Times New Roman"/>
        <charset val="134"/>
      </rPr>
      <t>PLC</t>
    </r>
    <r>
      <rPr>
        <sz val="8"/>
        <rFont val="宋体"/>
        <charset val="134"/>
      </rPr>
      <t>控制系统的设计与实现，最少拍有纹波、无纹波数字控制器设计实验，步进电机调速实验及基于工控机及组态软件的数据采集与监控系统（</t>
    </r>
    <r>
      <rPr>
        <sz val="8"/>
        <rFont val="Times New Roman"/>
        <charset val="134"/>
      </rPr>
      <t>HMI/SCADA</t>
    </r>
    <r>
      <rPr>
        <sz val="8"/>
        <rFont val="宋体"/>
        <charset val="134"/>
      </rPr>
      <t>）设计等。</t>
    </r>
  </si>
  <si>
    <r>
      <rPr>
        <sz val="14"/>
        <rFont val="Times New Roman"/>
        <charset val="134"/>
      </rPr>
      <t xml:space="preserve">附表6      </t>
    </r>
    <r>
      <rPr>
        <sz val="14"/>
        <rFont val="黑体"/>
        <charset val="134"/>
      </rPr>
      <t>指导性教学进程安排</t>
    </r>
  </si>
  <si>
    <t>课程
编码</t>
  </si>
  <si>
    <t>课程性质</t>
  </si>
  <si>
    <t>备注</t>
  </si>
  <si>
    <t>第一学期</t>
  </si>
  <si>
    <t>第二学期</t>
  </si>
  <si>
    <r>
      <rPr>
        <sz val="9"/>
        <rFont val="宋体"/>
        <charset val="134"/>
      </rPr>
      <t>大学英语</t>
    </r>
    <r>
      <rPr>
        <sz val="9"/>
        <rFont val="Times New Roman"/>
        <charset val="134"/>
      </rPr>
      <t>2</t>
    </r>
  </si>
  <si>
    <r>
      <rPr>
        <sz val="9"/>
        <rFont val="宋体"/>
        <charset val="134"/>
      </rPr>
      <t>大学英语</t>
    </r>
    <r>
      <rPr>
        <sz val="9"/>
        <rFont val="Times New Roman"/>
        <charset val="134"/>
      </rPr>
      <t>1</t>
    </r>
  </si>
  <si>
    <r>
      <rPr>
        <sz val="9"/>
        <rFont val="宋体"/>
        <charset val="134"/>
      </rPr>
      <t>大学体育</t>
    </r>
    <r>
      <rPr>
        <sz val="9"/>
        <rFont val="Times New Roman"/>
        <charset val="134"/>
      </rPr>
      <t>2</t>
    </r>
  </si>
  <si>
    <r>
      <rPr>
        <sz val="9"/>
        <rFont val="宋体"/>
        <charset val="134"/>
      </rPr>
      <t>大学体育</t>
    </r>
    <r>
      <rPr>
        <sz val="9"/>
        <rFont val="Times New Roman"/>
        <charset val="134"/>
      </rPr>
      <t>1</t>
    </r>
  </si>
  <si>
    <r>
      <rPr>
        <sz val="9"/>
        <rFont val="Times New Roman"/>
        <charset val="134"/>
      </rPr>
      <t>C</t>
    </r>
    <r>
      <rPr>
        <sz val="9"/>
        <rFont val="宋体"/>
        <charset val="134"/>
      </rPr>
      <t>语言程序设计实验</t>
    </r>
  </si>
  <si>
    <t>第三学期</t>
  </si>
  <si>
    <t>第四学期</t>
  </si>
  <si>
    <t>马克思主义原理</t>
  </si>
  <si>
    <t>人工智能导论</t>
  </si>
  <si>
    <r>
      <rPr>
        <sz val="9"/>
        <color rgb="FFFF0000"/>
        <rFont val="Times New Roman"/>
        <charset val="134"/>
      </rPr>
      <t>Python</t>
    </r>
    <r>
      <rPr>
        <sz val="9"/>
        <color rgb="FFFF0000"/>
        <rFont val="宋体"/>
        <charset val="134"/>
      </rPr>
      <t>程序设计</t>
    </r>
  </si>
  <si>
    <t>第五学期</t>
  </si>
  <si>
    <t>第六学期</t>
  </si>
  <si>
    <t>？？</t>
  </si>
  <si>
    <t>机器人离线编程与调试</t>
  </si>
  <si>
    <t>机器人综合设计与实验2</t>
  </si>
  <si>
    <t>216+2K</t>
  </si>
  <si>
    <t>224+1K</t>
  </si>
  <si>
    <t>512+2K</t>
  </si>
  <si>
    <t>400+1K</t>
  </si>
  <si>
    <t>第七学期</t>
  </si>
  <si>
    <t>第八学期</t>
  </si>
  <si>
    <t>48+4K</t>
  </si>
  <si>
    <t>人机交互与人机接口技术</t>
  </si>
  <si>
    <t>256+4K</t>
  </si>
  <si>
    <r>
      <rPr>
        <sz val="9"/>
        <rFont val="宋体"/>
        <charset val="134"/>
      </rPr>
      <t>附表</t>
    </r>
    <r>
      <rPr>
        <sz val="9"/>
        <rFont val="Times New Roman"/>
        <charset val="134"/>
      </rPr>
      <t xml:space="preserve">6      </t>
    </r>
    <r>
      <rPr>
        <sz val="9"/>
        <rFont val="宋体"/>
        <charset val="134"/>
      </rPr>
      <t>指导性教学进程安排</t>
    </r>
  </si>
  <si>
    <r>
      <rPr>
        <sz val="9"/>
        <rFont val="Times New Roman"/>
        <charset val="134"/>
      </rPr>
      <t>Python</t>
    </r>
    <r>
      <rPr>
        <sz val="9"/>
        <rFont val="宋体"/>
        <charset val="134"/>
      </rPr>
      <t>程序设计</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</si>
</sst>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 "/>
    <numFmt numFmtId="177" formatCode="0.00_ "/>
    <numFmt numFmtId="178" formatCode="0_ "/>
    <numFmt numFmtId="179" formatCode="0.0_);[Red]\(0.0\)"/>
    <numFmt numFmtId="180" formatCode="0_);[Red]\(0\)"/>
  </numFmts>
  <fonts count="71">
    <font>
      <sz val="11"/>
      <color theme="1"/>
      <name val="等线"/>
      <charset val="134"/>
      <scheme val="minor"/>
    </font>
    <font>
      <sz val="9"/>
      <name val="等线"/>
      <charset val="134"/>
      <scheme val="minor"/>
    </font>
    <font>
      <sz val="9"/>
      <name val="宋体"/>
      <charset val="134"/>
    </font>
    <font>
      <sz val="9"/>
      <name val="Times New Roman"/>
      <charset val="134"/>
    </font>
    <font>
      <sz val="9"/>
      <name val="黑体"/>
      <charset val="134"/>
    </font>
    <font>
      <b/>
      <sz val="9"/>
      <name val="宋体"/>
      <charset val="134"/>
    </font>
    <font>
      <b/>
      <sz val="9"/>
      <name val="Times New Roman"/>
      <charset val="134"/>
    </font>
    <font>
      <b/>
      <sz val="9"/>
      <name val="等线"/>
      <charset val="134"/>
      <scheme val="minor"/>
    </font>
    <font>
      <sz val="14"/>
      <name val="Times New Roman"/>
      <charset val="134"/>
    </font>
    <font>
      <b/>
      <sz val="9"/>
      <color rgb="FFFF0000"/>
      <name val="宋体"/>
      <charset val="134"/>
    </font>
    <font>
      <sz val="8"/>
      <name val="宋体"/>
      <charset val="134"/>
    </font>
    <font>
      <sz val="9"/>
      <color rgb="FFFF0000"/>
      <name val="宋体"/>
      <charset val="134"/>
    </font>
    <font>
      <sz val="9"/>
      <color theme="1"/>
      <name val="宋体"/>
      <charset val="134"/>
    </font>
    <font>
      <b/>
      <sz val="9"/>
      <color rgb="FFFF0000"/>
      <name val="Times New Roman"/>
      <charset val="134"/>
    </font>
    <font>
      <b/>
      <sz val="11"/>
      <color theme="1"/>
      <name val="等线"/>
      <charset val="134"/>
      <scheme val="minor"/>
    </font>
    <font>
      <sz val="9"/>
      <color rgb="FFFF0000"/>
      <name val="Times New Roman"/>
      <charset val="134"/>
    </font>
    <font>
      <sz val="11"/>
      <color rgb="FFFF0000"/>
      <name val="等线"/>
      <charset val="134"/>
      <scheme val="minor"/>
    </font>
    <font>
      <sz val="14"/>
      <name val="黑体"/>
      <charset val="134"/>
    </font>
    <font>
      <sz val="9"/>
      <color indexed="8"/>
      <name val="宋体"/>
      <charset val="134"/>
    </font>
    <font>
      <sz val="8"/>
      <name val="Times New Roman"/>
      <charset val="134"/>
    </font>
    <font>
      <b/>
      <sz val="8"/>
      <name val="Times New Roman"/>
      <charset val="134"/>
    </font>
    <font>
      <sz val="8"/>
      <color rgb="FFFF0000"/>
      <name val="Times New Roman"/>
      <charset val="134"/>
    </font>
    <font>
      <sz val="8"/>
      <color theme="1"/>
      <name val="宋体"/>
      <charset val="134"/>
    </font>
    <font>
      <b/>
      <sz val="8"/>
      <color rgb="FFFF0000"/>
      <name val="宋体"/>
      <charset val="134"/>
    </font>
    <font>
      <sz val="11"/>
      <name val="等线"/>
      <charset val="134"/>
      <scheme val="minor"/>
    </font>
    <font>
      <sz val="12"/>
      <name val="宋体"/>
      <charset val="134"/>
    </font>
    <font>
      <sz val="12"/>
      <name val="黑体"/>
      <charset val="134"/>
    </font>
    <font>
      <sz val="12"/>
      <name val="Times New Roman"/>
      <charset val="134"/>
    </font>
    <font>
      <b/>
      <sz val="12"/>
      <name val="宋体"/>
      <charset val="134"/>
    </font>
    <font>
      <sz val="12"/>
      <color rgb="FFFF0000"/>
      <name val="宋体"/>
      <charset val="134"/>
    </font>
    <font>
      <sz val="10.5"/>
      <name val="Times New Roman"/>
      <charset val="0"/>
    </font>
    <font>
      <sz val="10"/>
      <name val="宋体"/>
      <charset val="134"/>
    </font>
    <font>
      <sz val="10"/>
      <name val="Times New Roman"/>
      <charset val="0"/>
    </font>
    <font>
      <b/>
      <sz val="10"/>
      <name val="Times New Roman"/>
      <charset val="0"/>
    </font>
    <font>
      <b/>
      <sz val="12"/>
      <name val="Times New Roman"/>
      <charset val="134"/>
    </font>
    <font>
      <sz val="11"/>
      <color theme="1"/>
      <name val="宋体"/>
      <charset val="134"/>
    </font>
    <font>
      <sz val="10"/>
      <name val="Times New Roman"/>
      <charset val="134"/>
    </font>
    <font>
      <sz val="10"/>
      <color rgb="FFFF0000"/>
      <name val="Times New Roman"/>
      <charset val="134"/>
    </font>
    <font>
      <b/>
      <sz val="10"/>
      <color rgb="FFFF0000"/>
      <name val="宋体"/>
      <charset val="134"/>
    </font>
    <font>
      <b/>
      <sz val="10"/>
      <name val="Times New Roman"/>
      <charset val="134"/>
    </font>
    <font>
      <b/>
      <sz val="10"/>
      <name val="宋体"/>
      <charset val="134"/>
    </font>
    <font>
      <sz val="10"/>
      <color rgb="FFFF0000"/>
      <name val="黑体"/>
      <charset val="134"/>
    </font>
    <font>
      <sz val="10"/>
      <color rgb="FFFF0000"/>
      <name val="宋体"/>
      <charset val="134"/>
    </font>
    <font>
      <sz val="6"/>
      <name val="宋体"/>
      <charset val="134"/>
    </font>
    <font>
      <sz val="9"/>
      <color indexed="10"/>
      <name val="宋体"/>
      <charset val="134"/>
    </font>
    <font>
      <b/>
      <sz val="8"/>
      <name val="宋体"/>
      <charset val="134"/>
    </font>
    <font>
      <sz val="8"/>
      <color rgb="FFFF0000"/>
      <name val="宋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9"/>
      <color indexed="8"/>
      <name val="Times New Roman"/>
      <charset val="134"/>
    </font>
    <font>
      <sz val="8"/>
      <color theme="1"/>
      <name val="Times New Roman"/>
      <charset val="134"/>
    </font>
    <font>
      <sz val="10"/>
      <color indexed="10"/>
      <name val="Times New Roman"/>
      <charset val="0"/>
    </font>
    <font>
      <sz val="10"/>
      <color indexed="10"/>
      <name val="宋体"/>
      <charset val="134"/>
    </font>
    <font>
      <sz val="14"/>
      <name val="宋体"/>
      <charset val="134"/>
    </font>
  </fonts>
  <fills count="37">
    <fill>
      <patternFill patternType="none"/>
    </fill>
    <fill>
      <patternFill patternType="gray125"/>
    </fill>
    <fill>
      <patternFill patternType="solid">
        <fgColor theme="0"/>
        <bgColor indexed="64"/>
      </patternFill>
    </fill>
    <fill>
      <patternFill patternType="solid">
        <fgColor theme="0" tint="-0.149937437055574"/>
        <bgColor indexed="64"/>
      </patternFill>
    </fill>
    <fill>
      <patternFill patternType="solid">
        <fgColor rgb="FFFFFF00"/>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0" fillId="6" borderId="16" applyNumberFormat="0" applyFont="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17" applyNumberFormat="0" applyFill="0" applyAlignment="0" applyProtection="0">
      <alignment vertical="center"/>
    </xf>
    <xf numFmtId="0" fontId="53" fillId="0" borderId="17" applyNumberFormat="0" applyFill="0" applyAlignment="0" applyProtection="0">
      <alignment vertical="center"/>
    </xf>
    <xf numFmtId="0" fontId="54" fillId="0" borderId="18" applyNumberFormat="0" applyFill="0" applyAlignment="0" applyProtection="0">
      <alignment vertical="center"/>
    </xf>
    <xf numFmtId="0" fontId="54" fillId="0" borderId="0" applyNumberFormat="0" applyFill="0" applyBorder="0" applyAlignment="0" applyProtection="0">
      <alignment vertical="center"/>
    </xf>
    <xf numFmtId="0" fontId="55" fillId="7" borderId="19" applyNumberFormat="0" applyAlignment="0" applyProtection="0">
      <alignment vertical="center"/>
    </xf>
    <xf numFmtId="0" fontId="56" fillId="8" borderId="20" applyNumberFormat="0" applyAlignment="0" applyProtection="0">
      <alignment vertical="center"/>
    </xf>
    <xf numFmtId="0" fontId="57" fillId="8" borderId="19" applyNumberFormat="0" applyAlignment="0" applyProtection="0">
      <alignment vertical="center"/>
    </xf>
    <xf numFmtId="0" fontId="58" fillId="9" borderId="21" applyNumberFormat="0" applyAlignment="0" applyProtection="0">
      <alignment vertical="center"/>
    </xf>
    <xf numFmtId="0" fontId="59" fillId="0" borderId="22" applyNumberFormat="0" applyFill="0" applyAlignment="0" applyProtection="0">
      <alignment vertical="center"/>
    </xf>
    <xf numFmtId="0" fontId="60" fillId="0" borderId="23" applyNumberFormat="0" applyFill="0" applyAlignment="0" applyProtection="0">
      <alignment vertical="center"/>
    </xf>
    <xf numFmtId="0" fontId="61" fillId="10" borderId="0" applyNumberFormat="0" applyBorder="0" applyAlignment="0" applyProtection="0">
      <alignment vertical="center"/>
    </xf>
    <xf numFmtId="0" fontId="62" fillId="11" borderId="0" applyNumberFormat="0" applyBorder="0" applyAlignment="0" applyProtection="0">
      <alignment vertical="center"/>
    </xf>
    <xf numFmtId="0" fontId="63" fillId="12" borderId="0" applyNumberFormat="0" applyBorder="0" applyAlignment="0" applyProtection="0">
      <alignment vertical="center"/>
    </xf>
    <xf numFmtId="0" fontId="64" fillId="13" borderId="0" applyNumberFormat="0" applyBorder="0" applyAlignment="0" applyProtection="0">
      <alignment vertical="center"/>
    </xf>
    <xf numFmtId="0" fontId="65" fillId="14" borderId="0" applyNumberFormat="0" applyBorder="0" applyAlignment="0" applyProtection="0">
      <alignment vertical="center"/>
    </xf>
    <xf numFmtId="0" fontId="65" fillId="15" borderId="0" applyNumberFormat="0" applyBorder="0" applyAlignment="0" applyProtection="0">
      <alignment vertical="center"/>
    </xf>
    <xf numFmtId="0" fontId="64" fillId="16" borderId="0" applyNumberFormat="0" applyBorder="0" applyAlignment="0" applyProtection="0">
      <alignment vertical="center"/>
    </xf>
    <xf numFmtId="0" fontId="64" fillId="17" borderId="0" applyNumberFormat="0" applyBorder="0" applyAlignment="0" applyProtection="0">
      <alignment vertical="center"/>
    </xf>
    <xf numFmtId="0" fontId="65" fillId="18" borderId="0" applyNumberFormat="0" applyBorder="0" applyAlignment="0" applyProtection="0">
      <alignment vertical="center"/>
    </xf>
    <xf numFmtId="0" fontId="65" fillId="19" borderId="0" applyNumberFormat="0" applyBorder="0" applyAlignment="0" applyProtection="0">
      <alignment vertical="center"/>
    </xf>
    <xf numFmtId="0" fontId="64" fillId="20" borderId="0" applyNumberFormat="0" applyBorder="0" applyAlignment="0" applyProtection="0">
      <alignment vertical="center"/>
    </xf>
    <xf numFmtId="0" fontId="64" fillId="21" borderId="0" applyNumberFormat="0" applyBorder="0" applyAlignment="0" applyProtection="0">
      <alignment vertical="center"/>
    </xf>
    <xf numFmtId="0" fontId="65" fillId="22" borderId="0" applyNumberFormat="0" applyBorder="0" applyAlignment="0" applyProtection="0">
      <alignment vertical="center"/>
    </xf>
    <xf numFmtId="0" fontId="65" fillId="23" borderId="0" applyNumberFormat="0" applyBorder="0" applyAlignment="0" applyProtection="0">
      <alignment vertical="center"/>
    </xf>
    <xf numFmtId="0" fontId="64" fillId="24" borderId="0" applyNumberFormat="0" applyBorder="0" applyAlignment="0" applyProtection="0">
      <alignment vertical="center"/>
    </xf>
    <xf numFmtId="0" fontId="64" fillId="25" borderId="0" applyNumberFormat="0" applyBorder="0" applyAlignment="0" applyProtection="0">
      <alignment vertical="center"/>
    </xf>
    <xf numFmtId="0" fontId="65" fillId="26" borderId="0" applyNumberFormat="0" applyBorder="0" applyAlignment="0" applyProtection="0">
      <alignment vertical="center"/>
    </xf>
    <xf numFmtId="0" fontId="65" fillId="27" borderId="0" applyNumberFormat="0" applyBorder="0" applyAlignment="0" applyProtection="0">
      <alignment vertical="center"/>
    </xf>
    <xf numFmtId="0" fontId="64" fillId="28" borderId="0" applyNumberFormat="0" applyBorder="0" applyAlignment="0" applyProtection="0">
      <alignment vertical="center"/>
    </xf>
    <xf numFmtId="0" fontId="64" fillId="29" borderId="0" applyNumberFormat="0" applyBorder="0" applyAlignment="0" applyProtection="0">
      <alignment vertical="center"/>
    </xf>
    <xf numFmtId="0" fontId="65" fillId="30" borderId="0" applyNumberFormat="0" applyBorder="0" applyAlignment="0" applyProtection="0">
      <alignment vertical="center"/>
    </xf>
    <xf numFmtId="0" fontId="65" fillId="31" borderId="0" applyNumberFormat="0" applyBorder="0" applyAlignment="0" applyProtection="0">
      <alignment vertical="center"/>
    </xf>
    <xf numFmtId="0" fontId="64" fillId="32" borderId="0" applyNumberFormat="0" applyBorder="0" applyAlignment="0" applyProtection="0">
      <alignment vertical="center"/>
    </xf>
    <xf numFmtId="0" fontId="64" fillId="33" borderId="0" applyNumberFormat="0" applyBorder="0" applyAlignment="0" applyProtection="0">
      <alignment vertical="center"/>
    </xf>
    <xf numFmtId="0" fontId="65" fillId="34" borderId="0" applyNumberFormat="0" applyBorder="0" applyAlignment="0" applyProtection="0">
      <alignment vertical="center"/>
    </xf>
    <xf numFmtId="0" fontId="65" fillId="35" borderId="0" applyNumberFormat="0" applyBorder="0" applyAlignment="0" applyProtection="0">
      <alignment vertical="center"/>
    </xf>
    <xf numFmtId="0" fontId="64" fillId="36" borderId="0" applyNumberFormat="0" applyBorder="0" applyAlignment="0" applyProtection="0">
      <alignment vertical="center"/>
    </xf>
    <xf numFmtId="0" fontId="25" fillId="0" borderId="0"/>
    <xf numFmtId="0" fontId="25" fillId="0" borderId="0"/>
    <xf numFmtId="0" fontId="25" fillId="0" borderId="0">
      <alignment vertical="center"/>
    </xf>
    <xf numFmtId="0" fontId="25" fillId="0" borderId="0">
      <alignment vertical="center"/>
    </xf>
    <xf numFmtId="0" fontId="25" fillId="0" borderId="0">
      <alignment vertical="center"/>
    </xf>
  </cellStyleXfs>
  <cellXfs count="397">
    <xf numFmtId="0" fontId="0" fillId="0" borderId="0" xfId="0">
      <alignment vertical="center"/>
    </xf>
    <xf numFmtId="0" fontId="0" fillId="0" borderId="0" xfId="0" applyFont="1">
      <alignment vertical="center"/>
    </xf>
    <xf numFmtId="0" fontId="1" fillId="2" borderId="0" xfId="0" applyFont="1" applyFill="1">
      <alignment vertical="center"/>
    </xf>
    <xf numFmtId="0" fontId="1" fillId="2" borderId="0" xfId="0" applyFont="1" applyFill="1" applyAlignment="1">
      <alignment horizontal="left" vertical="center"/>
    </xf>
    <xf numFmtId="0" fontId="2" fillId="2" borderId="0" xfId="49" applyFont="1" applyFill="1" applyAlignment="1">
      <alignment horizontal="center" vertical="center"/>
    </xf>
    <xf numFmtId="0" fontId="3" fillId="2" borderId="0" xfId="49" applyFont="1" applyFill="1" applyAlignment="1">
      <alignment horizontal="left" vertical="center"/>
    </xf>
    <xf numFmtId="0" fontId="3" fillId="2" borderId="0" xfId="49" applyFont="1" applyFill="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176" fontId="4" fillId="2" borderId="1"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176" fontId="3" fillId="2" borderId="1" xfId="0" applyNumberFormat="1" applyFont="1" applyFill="1" applyBorder="1" applyAlignment="1">
      <alignment horizontal="center" vertical="center" wrapText="1"/>
    </xf>
    <xf numFmtId="0" fontId="4" fillId="2" borderId="1" xfId="49" applyFont="1" applyFill="1" applyBorder="1" applyAlignment="1">
      <alignment horizontal="center" vertical="center"/>
    </xf>
    <xf numFmtId="0" fontId="3" fillId="2" borderId="1" xfId="49" applyFont="1" applyFill="1" applyBorder="1" applyAlignment="1">
      <alignment horizontal="left" vertical="center"/>
    </xf>
    <xf numFmtId="0" fontId="3" fillId="2" borderId="1" xfId="49" applyFont="1" applyFill="1" applyBorder="1" applyAlignment="1">
      <alignment horizontal="center" vertical="center"/>
    </xf>
    <xf numFmtId="0" fontId="3" fillId="2" borderId="0" xfId="49" applyFont="1" applyFill="1" applyBorder="1" applyAlignment="1">
      <alignment horizontal="center" vertical="center"/>
    </xf>
    <xf numFmtId="0" fontId="2" fillId="2" borderId="1" xfId="50" applyFont="1" applyFill="1" applyBorder="1" applyAlignment="1">
      <alignment horizontal="center" vertical="center" wrapText="1"/>
    </xf>
    <xf numFmtId="0" fontId="2" fillId="2" borderId="1" xfId="5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177"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0" fontId="3" fillId="2" borderId="1" xfId="50" applyFont="1" applyFill="1" applyBorder="1" applyAlignment="1">
      <alignment horizontal="center" vertical="center" wrapText="1"/>
    </xf>
    <xf numFmtId="0" fontId="6" fillId="2" borderId="1" xfId="0" applyFont="1" applyFill="1" applyBorder="1" applyAlignment="1">
      <alignment horizontal="center" vertical="center"/>
    </xf>
    <xf numFmtId="176" fontId="6"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xf>
    <xf numFmtId="0" fontId="6" fillId="2" borderId="1" xfId="0" applyFont="1" applyFill="1" applyBorder="1" applyAlignment="1">
      <alignment horizontal="left" vertical="center"/>
    </xf>
    <xf numFmtId="177" fontId="6"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1" xfId="0" applyFont="1" applyFill="1" applyBorder="1">
      <alignment vertical="center"/>
    </xf>
    <xf numFmtId="177"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1" fillId="2" borderId="1" xfId="0" applyFont="1" applyFill="1" applyBorder="1">
      <alignment vertical="center"/>
    </xf>
    <xf numFmtId="176" fontId="7" fillId="2" borderId="1" xfId="0" applyNumberFormat="1" applyFont="1" applyFill="1" applyBorder="1" applyAlignment="1">
      <alignment horizontal="center" vertical="center"/>
    </xf>
    <xf numFmtId="0" fontId="2" fillId="2" borderId="1" xfId="49" applyFont="1" applyFill="1" applyBorder="1" applyAlignment="1">
      <alignment vertical="center" wrapText="1"/>
    </xf>
    <xf numFmtId="0" fontId="2" fillId="2" borderId="0" xfId="0" applyFont="1" applyFill="1" applyBorder="1" applyAlignment="1">
      <alignment horizontal="center" vertical="center" wrapText="1"/>
    </xf>
    <xf numFmtId="0" fontId="6" fillId="2" borderId="1" xfId="50" applyFont="1" applyFill="1" applyBorder="1" applyAlignment="1">
      <alignment horizontal="center" vertical="center" wrapText="1"/>
    </xf>
    <xf numFmtId="176" fontId="6" fillId="2" borderId="1" xfId="0" applyNumberFormat="1" applyFont="1" applyFill="1" applyBorder="1" applyAlignment="1">
      <alignment horizontal="center" vertical="center"/>
    </xf>
    <xf numFmtId="0" fontId="1" fillId="2" borderId="0" xfId="0" applyFont="1" applyFill="1" applyBorder="1">
      <alignment vertical="center"/>
    </xf>
    <xf numFmtId="0" fontId="2" fillId="2" borderId="1" xfId="0" applyFont="1" applyFill="1" applyBorder="1" applyAlignment="1">
      <alignment horizontal="justify" vertical="center" wrapText="1"/>
    </xf>
    <xf numFmtId="178" fontId="2" fillId="2" borderId="1" xfId="0" applyNumberFormat="1" applyFont="1" applyFill="1" applyBorder="1" applyAlignment="1">
      <alignment horizontal="center" vertical="center" wrapText="1"/>
    </xf>
    <xf numFmtId="177" fontId="3" fillId="2" borderId="1" xfId="0" applyNumberFormat="1" applyFont="1" applyFill="1" applyBorder="1" applyAlignment="1">
      <alignment horizontal="center" vertical="center" wrapText="1"/>
    </xf>
    <xf numFmtId="0" fontId="3" fillId="2" borderId="1" xfId="50" applyFont="1" applyFill="1" applyBorder="1" applyAlignment="1">
      <alignment horizontal="left" vertical="center" wrapText="1"/>
    </xf>
    <xf numFmtId="177"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2" fillId="2" borderId="2" xfId="50" applyFont="1" applyFill="1" applyBorder="1" applyAlignment="1">
      <alignment horizontal="left" vertical="center" wrapText="1"/>
    </xf>
    <xf numFmtId="0" fontId="4" fillId="2" borderId="1" xfId="49" applyFont="1" applyFill="1" applyBorder="1" applyAlignment="1">
      <alignment horizontal="left" vertical="center"/>
    </xf>
    <xf numFmtId="0" fontId="3" fillId="2" borderId="0" xfId="0" applyFont="1" applyFill="1" applyAlignment="1">
      <alignment horizontal="center" vertical="center" wrapText="1"/>
    </xf>
    <xf numFmtId="0" fontId="0" fillId="0" borderId="0" xfId="0" applyAlignment="1">
      <alignment horizontal="left" vertical="center"/>
    </xf>
    <xf numFmtId="0" fontId="8" fillId="0" borderId="0" xfId="49" applyFont="1" applyAlignment="1">
      <alignment horizontal="center" vertical="center"/>
    </xf>
    <xf numFmtId="0" fontId="8" fillId="0" borderId="0" xfId="49" applyFont="1" applyAlignment="1">
      <alignment horizontal="left"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176" fontId="4" fillId="0" borderId="1"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176" fontId="3" fillId="0" borderId="1" xfId="0" applyNumberFormat="1" applyFont="1" applyBorder="1" applyAlignment="1">
      <alignment horizontal="center" vertical="center" wrapText="1"/>
    </xf>
    <xf numFmtId="0" fontId="4" fillId="0" borderId="1" xfId="49" applyFont="1" applyBorder="1" applyAlignment="1">
      <alignment horizontal="center" vertical="center"/>
    </xf>
    <xf numFmtId="0" fontId="3" fillId="0" borderId="1" xfId="49" applyFont="1" applyBorder="1" applyAlignment="1">
      <alignment horizontal="left" vertical="center"/>
    </xf>
    <xf numFmtId="0" fontId="3" fillId="0" borderId="1" xfId="49" applyFont="1" applyBorder="1" applyAlignment="1">
      <alignment horizontal="center" vertical="center"/>
    </xf>
    <xf numFmtId="0" fontId="3" fillId="0" borderId="0" xfId="49" applyFont="1" applyBorder="1" applyAlignment="1">
      <alignment horizontal="center" vertical="center"/>
    </xf>
    <xf numFmtId="0" fontId="2" fillId="0" borderId="1" xfId="50" applyFont="1" applyFill="1" applyBorder="1" applyAlignment="1">
      <alignment horizontal="center" vertical="center" wrapText="1"/>
    </xf>
    <xf numFmtId="0" fontId="2" fillId="0" borderId="1" xfId="50" applyFont="1" applyFill="1" applyBorder="1" applyAlignment="1">
      <alignment horizontal="left" vertical="center" wrapText="1"/>
    </xf>
    <xf numFmtId="0" fontId="5" fillId="0" borderId="1" xfId="0" applyFont="1" applyBorder="1" applyAlignment="1">
      <alignment horizontal="center" vertical="center" wrapText="1"/>
    </xf>
    <xf numFmtId="0" fontId="2" fillId="0" borderId="1" xfId="5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9" fillId="0" borderId="1" xfId="0" applyFont="1" applyBorder="1" applyAlignment="1">
      <alignment horizontal="left" vertical="center" wrapText="1"/>
    </xf>
    <xf numFmtId="177"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2" fillId="0" borderId="1" xfId="50" applyFont="1" applyBorder="1" applyAlignment="1">
      <alignment horizontal="center" vertical="center" wrapText="1"/>
    </xf>
    <xf numFmtId="176" fontId="10"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3" fillId="0" borderId="1" xfId="50" applyFont="1" applyBorder="1" applyAlignment="1">
      <alignment horizontal="center" vertical="center" wrapText="1"/>
    </xf>
    <xf numFmtId="0" fontId="3" fillId="0" borderId="1" xfId="0" applyFont="1" applyBorder="1" applyAlignment="1">
      <alignment horizontal="center" vertical="center"/>
    </xf>
    <xf numFmtId="176" fontId="3"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9" fillId="0" borderId="1" xfId="0" applyFont="1" applyBorder="1" applyAlignment="1">
      <alignment horizontal="center" vertical="center"/>
    </xf>
    <xf numFmtId="0" fontId="13" fillId="0" borderId="1" xfId="0" applyFont="1" applyBorder="1" applyAlignment="1">
      <alignment horizontal="left" vertical="center"/>
    </xf>
    <xf numFmtId="177" fontId="3"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2" fillId="0" borderId="1" xfId="0" applyFont="1" applyBorder="1" applyAlignment="1">
      <alignment horizontal="left" vertical="center" wrapText="1"/>
    </xf>
    <xf numFmtId="0" fontId="1" fillId="0" borderId="1" xfId="0" applyFont="1" applyBorder="1">
      <alignment vertical="center"/>
    </xf>
    <xf numFmtId="0" fontId="11" fillId="0" borderId="1" xfId="0" applyFont="1" applyBorder="1" applyAlignment="1">
      <alignment horizontal="left" vertical="center" wrapText="1"/>
    </xf>
    <xf numFmtId="0" fontId="9" fillId="0" borderId="1" xfId="0" applyFont="1" applyBorder="1" applyAlignment="1">
      <alignment horizontal="center" vertical="center" wrapText="1"/>
    </xf>
    <xf numFmtId="177" fontId="0" fillId="3" borderId="1" xfId="0" applyNumberFormat="1" applyFill="1" applyBorder="1" applyAlignment="1">
      <alignment horizontal="center" vertical="center"/>
    </xf>
    <xf numFmtId="0" fontId="0" fillId="3" borderId="1" xfId="0" applyFill="1" applyBorder="1" applyAlignment="1">
      <alignment horizontal="center" vertical="center"/>
    </xf>
    <xf numFmtId="0" fontId="6" fillId="3" borderId="1" xfId="0" applyFont="1" applyFill="1" applyBorder="1" applyAlignment="1">
      <alignment horizontal="center" vertical="center" wrapText="1"/>
    </xf>
    <xf numFmtId="0" fontId="0" fillId="3" borderId="1" xfId="0" applyFill="1" applyBorder="1">
      <alignment vertical="center"/>
    </xf>
    <xf numFmtId="176" fontId="0" fillId="3" borderId="1" xfId="0" applyNumberFormat="1" applyFill="1" applyBorder="1" applyAlignment="1">
      <alignment horizontal="center" vertical="center"/>
    </xf>
    <xf numFmtId="0" fontId="0" fillId="0" borderId="1" xfId="0" applyBorder="1">
      <alignment vertical="center"/>
    </xf>
    <xf numFmtId="0" fontId="0" fillId="0" borderId="1" xfId="0" applyBorder="1" applyAlignment="1">
      <alignment horizontal="left" vertical="center"/>
    </xf>
    <xf numFmtId="0" fontId="12" fillId="0" borderId="1" xfId="0" applyFont="1" applyBorder="1" applyAlignment="1">
      <alignment horizontal="center" vertical="center"/>
    </xf>
    <xf numFmtId="0" fontId="2" fillId="0" borderId="0" xfId="0" applyFont="1" applyBorder="1" applyAlignment="1">
      <alignment horizontal="center" vertical="center" wrapText="1"/>
    </xf>
    <xf numFmtId="0" fontId="11" fillId="0" borderId="1" xfId="50" applyFont="1" applyBorder="1" applyAlignment="1">
      <alignment horizontal="left" vertical="center" wrapText="1"/>
    </xf>
    <xf numFmtId="176" fontId="3" fillId="0" borderId="1" xfId="0" applyNumberFormat="1" applyFont="1" applyBorder="1" applyAlignment="1">
      <alignment horizontal="center" vertical="center"/>
    </xf>
    <xf numFmtId="0" fontId="12" fillId="2" borderId="1" xfId="0" applyFont="1" applyFill="1" applyBorder="1">
      <alignment vertical="center"/>
    </xf>
    <xf numFmtId="0" fontId="0" fillId="0" borderId="0" xfId="0" applyBorder="1">
      <alignment vertical="center"/>
    </xf>
    <xf numFmtId="0" fontId="14" fillId="0" borderId="0" xfId="0" applyFont="1" applyBorder="1" applyAlignment="1">
      <alignment horizontal="center" vertical="center"/>
    </xf>
    <xf numFmtId="0" fontId="10" fillId="0" borderId="1" xfId="5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justify" vertical="center" wrapText="1"/>
    </xf>
    <xf numFmtId="0" fontId="3" fillId="0" borderId="1" xfId="50" applyFont="1" applyBorder="1" applyAlignment="1">
      <alignment horizontal="left" vertical="center" wrapText="1"/>
    </xf>
    <xf numFmtId="0" fontId="15" fillId="0" borderId="1" xfId="50" applyFont="1" applyBorder="1" applyAlignment="1">
      <alignment horizontal="left" vertical="center" wrapText="1"/>
    </xf>
    <xf numFmtId="0" fontId="11" fillId="2" borderId="1" xfId="50" applyFont="1" applyFill="1" applyBorder="1" applyAlignment="1">
      <alignment horizontal="left" vertical="center" wrapText="1"/>
    </xf>
    <xf numFmtId="0" fontId="4" fillId="0" borderId="1" xfId="49" applyFont="1" applyBorder="1" applyAlignment="1">
      <alignment horizontal="left" vertical="center"/>
    </xf>
    <xf numFmtId="0" fontId="14" fillId="0" borderId="0" xfId="0" applyFont="1" applyFill="1" applyBorder="1" applyAlignment="1">
      <alignment horizontal="center" vertical="center"/>
    </xf>
    <xf numFmtId="0" fontId="0" fillId="0" borderId="0" xfId="0" applyBorder="1" applyAlignment="1">
      <alignment horizontal="center" vertical="center"/>
    </xf>
    <xf numFmtId="0" fontId="16" fillId="0" borderId="0" xfId="0" applyFont="1" applyBorder="1" applyAlignment="1">
      <alignment horizontal="center" vertical="center"/>
    </xf>
    <xf numFmtId="0" fontId="0" fillId="4" borderId="0" xfId="0" applyFill="1" applyBorder="1" applyAlignment="1">
      <alignment horizontal="center" vertical="center"/>
    </xf>
    <xf numFmtId="0" fontId="0" fillId="0" borderId="0" xfId="0" applyBorder="1" applyAlignment="1">
      <alignment horizontal="right" vertical="center"/>
    </xf>
    <xf numFmtId="176" fontId="3" fillId="0" borderId="0" xfId="0" applyNumberFormat="1" applyFont="1" applyBorder="1" applyAlignment="1">
      <alignment horizontal="center" vertical="center" wrapText="1"/>
    </xf>
    <xf numFmtId="176" fontId="0" fillId="0" borderId="0" xfId="0" applyNumberFormat="1" applyBorder="1">
      <alignment vertical="center"/>
    </xf>
    <xf numFmtId="0" fontId="3" fillId="0" borderId="0" xfId="0" applyFont="1" applyAlignment="1">
      <alignment horizontal="center" vertical="center" wrapText="1"/>
    </xf>
    <xf numFmtId="0" fontId="0" fillId="2" borderId="0" xfId="0" applyFill="1">
      <alignment vertical="center"/>
    </xf>
    <xf numFmtId="0" fontId="17" fillId="2" borderId="0" xfId="51" applyFont="1" applyFill="1" applyBorder="1" applyAlignment="1">
      <alignment horizontal="center" vertical="center" wrapText="1"/>
    </xf>
    <xf numFmtId="0" fontId="4" fillId="2" borderId="1" xfId="51" applyFont="1" applyFill="1" applyBorder="1" applyAlignment="1">
      <alignment horizontal="center" vertical="center" wrapText="1"/>
    </xf>
    <xf numFmtId="179" fontId="4" fillId="2" borderId="1" xfId="51" applyNumberFormat="1" applyFont="1" applyFill="1" applyBorder="1" applyAlignment="1">
      <alignment horizontal="center" vertical="center" wrapText="1"/>
    </xf>
    <xf numFmtId="180" fontId="4" fillId="2" borderId="1" xfId="51" applyNumberFormat="1" applyFont="1" applyFill="1" applyBorder="1" applyAlignment="1">
      <alignment horizontal="center" vertical="center" wrapText="1"/>
    </xf>
    <xf numFmtId="0" fontId="18" fillId="2" borderId="1" xfId="51" applyFont="1" applyFill="1" applyBorder="1" applyAlignment="1">
      <alignment horizontal="center" vertical="center" wrapText="1"/>
    </xf>
    <xf numFmtId="0" fontId="19" fillId="2" borderId="1" xfId="51" applyFont="1" applyFill="1" applyBorder="1" applyAlignment="1">
      <alignment horizontal="center" vertical="center" wrapText="1"/>
    </xf>
    <xf numFmtId="176" fontId="19" fillId="2" borderId="1" xfId="51" applyNumberFormat="1" applyFont="1" applyFill="1" applyBorder="1" applyAlignment="1">
      <alignment horizontal="center" vertical="center" wrapText="1"/>
    </xf>
    <xf numFmtId="180" fontId="19" fillId="2" borderId="1" xfId="51" applyNumberFormat="1" applyFont="1" applyFill="1" applyBorder="1" applyAlignment="1">
      <alignment horizontal="center" vertical="center" wrapText="1"/>
    </xf>
    <xf numFmtId="0" fontId="19" fillId="2" borderId="1" xfId="51" applyFont="1" applyFill="1" applyBorder="1" applyAlignment="1">
      <alignment horizontal="left" vertical="center" wrapText="1"/>
    </xf>
    <xf numFmtId="0" fontId="10" fillId="2" borderId="1" xfId="51" applyFont="1" applyFill="1" applyBorder="1" applyAlignment="1">
      <alignment horizontal="left" vertical="center" wrapText="1"/>
    </xf>
    <xf numFmtId="0" fontId="19" fillId="2" borderId="3" xfId="50" applyFont="1" applyFill="1" applyBorder="1" applyAlignment="1">
      <alignment horizontal="center" vertical="center" wrapText="1"/>
    </xf>
    <xf numFmtId="176" fontId="19" fillId="2" borderId="3" xfId="51" applyNumberFormat="1" applyFont="1" applyFill="1" applyBorder="1" applyAlignment="1">
      <alignment horizontal="center" vertical="center" wrapText="1"/>
    </xf>
    <xf numFmtId="49" fontId="19" fillId="2" borderId="3" xfId="51" applyNumberFormat="1" applyFont="1" applyFill="1" applyBorder="1" applyAlignment="1">
      <alignment horizontal="center" vertical="center" wrapText="1"/>
    </xf>
    <xf numFmtId="0" fontId="19" fillId="2" borderId="3" xfId="51" applyFont="1" applyFill="1" applyBorder="1" applyAlignment="1">
      <alignment horizontal="center" vertical="center" wrapText="1"/>
    </xf>
    <xf numFmtId="0" fontId="19" fillId="2" borderId="4" xfId="50" applyFont="1" applyFill="1" applyBorder="1" applyAlignment="1">
      <alignment horizontal="center" vertical="center" wrapText="1"/>
    </xf>
    <xf numFmtId="176" fontId="19" fillId="2" borderId="4" xfId="51" applyNumberFormat="1" applyFont="1" applyFill="1" applyBorder="1" applyAlignment="1">
      <alignment horizontal="center" vertical="center" wrapText="1"/>
    </xf>
    <xf numFmtId="49" fontId="19" fillId="2" borderId="4" xfId="51" applyNumberFormat="1" applyFont="1" applyFill="1" applyBorder="1" applyAlignment="1">
      <alignment horizontal="center" vertical="center" wrapText="1"/>
    </xf>
    <xf numFmtId="0" fontId="19" fillId="2" borderId="4" xfId="51" applyFont="1" applyFill="1" applyBorder="1" applyAlignment="1">
      <alignment horizontal="center" vertical="center" wrapText="1"/>
    </xf>
    <xf numFmtId="0" fontId="19" fillId="2" borderId="5" xfId="50" applyFont="1" applyFill="1" applyBorder="1" applyAlignment="1">
      <alignment horizontal="center" vertical="center" wrapText="1"/>
    </xf>
    <xf numFmtId="176" fontId="19" fillId="2" borderId="5" xfId="51" applyNumberFormat="1" applyFont="1" applyFill="1" applyBorder="1" applyAlignment="1">
      <alignment horizontal="center" vertical="center" wrapText="1"/>
    </xf>
    <xf numFmtId="49" fontId="19" fillId="2" borderId="5" xfId="51" applyNumberFormat="1" applyFont="1" applyFill="1" applyBorder="1" applyAlignment="1">
      <alignment horizontal="center" vertical="center" wrapText="1"/>
    </xf>
    <xf numFmtId="0" fontId="19" fillId="2" borderId="5" xfId="51" applyFont="1" applyFill="1" applyBorder="1" applyAlignment="1">
      <alignment horizontal="center" vertical="center" wrapText="1"/>
    </xf>
    <xf numFmtId="0" fontId="10" fillId="2" borderId="1" xfId="51" applyFont="1" applyFill="1" applyBorder="1" applyAlignment="1">
      <alignment horizontal="center" vertical="center" wrapText="1"/>
    </xf>
    <xf numFmtId="0" fontId="10" fillId="2" borderId="1" xfId="50" applyFont="1" applyFill="1" applyBorder="1" applyAlignment="1">
      <alignment horizontal="center" vertical="center" wrapText="1"/>
    </xf>
    <xf numFmtId="176" fontId="19" fillId="2" borderId="1" xfId="50" applyNumberFormat="1" applyFont="1" applyFill="1" applyBorder="1" applyAlignment="1">
      <alignment horizontal="center" vertical="center" wrapText="1"/>
    </xf>
    <xf numFmtId="0" fontId="19" fillId="2" borderId="1" xfId="51" applyNumberFormat="1" applyFont="1" applyFill="1" applyBorder="1" applyAlignment="1">
      <alignment horizontal="center" vertical="center" wrapText="1"/>
    </xf>
    <xf numFmtId="0" fontId="19" fillId="2" borderId="1" xfId="50" applyFont="1" applyFill="1" applyBorder="1" applyAlignment="1">
      <alignment vertical="center" wrapText="1"/>
    </xf>
    <xf numFmtId="0" fontId="10" fillId="2" borderId="5" xfId="51" applyFont="1" applyFill="1" applyBorder="1" applyAlignment="1">
      <alignment horizontal="justify" vertical="center" wrapText="1"/>
    </xf>
    <xf numFmtId="0" fontId="19" fillId="2" borderId="1" xfId="51" applyFont="1" applyFill="1" applyBorder="1" applyAlignment="1">
      <alignment horizontal="justify" vertical="center" wrapText="1"/>
    </xf>
    <xf numFmtId="0" fontId="19" fillId="2" borderId="1" xfId="51" applyFont="1" applyFill="1" applyBorder="1" applyAlignment="1">
      <alignment vertical="center"/>
    </xf>
    <xf numFmtId="0" fontId="20" fillId="2" borderId="1" xfId="51" applyFont="1" applyFill="1" applyBorder="1" applyAlignment="1">
      <alignment horizontal="center" vertical="center" wrapText="1"/>
    </xf>
    <xf numFmtId="0" fontId="19" fillId="2" borderId="1" xfId="51" applyFont="1" applyFill="1" applyBorder="1" applyAlignment="1">
      <alignment horizontal="center" vertical="center"/>
    </xf>
    <xf numFmtId="0" fontId="19" fillId="2" borderId="1" xfId="51" applyFont="1" applyFill="1" applyBorder="1" applyAlignment="1">
      <alignment vertical="center" wrapText="1"/>
    </xf>
    <xf numFmtId="0" fontId="21" fillId="2" borderId="5" xfId="51" applyFont="1" applyFill="1" applyBorder="1" applyAlignment="1">
      <alignment horizontal="center" vertical="center" wrapText="1"/>
    </xf>
    <xf numFmtId="0" fontId="21" fillId="2" borderId="1" xfId="51" applyFont="1" applyFill="1" applyBorder="1" applyAlignment="1">
      <alignment horizontal="center" vertical="center" wrapText="1"/>
    </xf>
    <xf numFmtId="0" fontId="10" fillId="2" borderId="5" xfId="51" applyFont="1" applyFill="1" applyBorder="1" applyAlignment="1">
      <alignment horizontal="center" vertical="center" wrapText="1"/>
    </xf>
    <xf numFmtId="0" fontId="10" fillId="2" borderId="3" xfId="51" applyFont="1" applyFill="1" applyBorder="1" applyAlignment="1">
      <alignment horizontal="center" vertical="center" wrapText="1"/>
    </xf>
    <xf numFmtId="0" fontId="10" fillId="2" borderId="1" xfId="51" applyFont="1" applyFill="1" applyBorder="1" applyAlignment="1">
      <alignment horizontal="justify" vertical="center" wrapText="1"/>
    </xf>
    <xf numFmtId="49" fontId="10" fillId="2" borderId="3" xfId="51" applyNumberFormat="1" applyFont="1" applyFill="1" applyBorder="1" applyAlignment="1">
      <alignment horizontal="center" vertical="center" wrapText="1"/>
    </xf>
    <xf numFmtId="180" fontId="19" fillId="2" borderId="3" xfId="51" applyNumberFormat="1" applyFont="1" applyFill="1" applyBorder="1" applyAlignment="1">
      <alignment horizontal="center" vertical="center" wrapText="1"/>
    </xf>
    <xf numFmtId="180" fontId="19" fillId="2" borderId="4" xfId="51" applyNumberFormat="1" applyFont="1" applyFill="1" applyBorder="1" applyAlignment="1">
      <alignment horizontal="center" vertical="center" wrapText="1"/>
    </xf>
    <xf numFmtId="180" fontId="19" fillId="2" borderId="5" xfId="51" applyNumberFormat="1" applyFont="1" applyFill="1" applyBorder="1" applyAlignment="1">
      <alignment horizontal="center" vertical="center" wrapText="1"/>
    </xf>
    <xf numFmtId="0" fontId="10" fillId="2" borderId="1" xfId="52" applyFont="1" applyFill="1" applyBorder="1" applyAlignment="1">
      <alignment horizontal="justify" vertical="center" wrapText="1"/>
    </xf>
    <xf numFmtId="0" fontId="10" fillId="2" borderId="1" xfId="52" applyFont="1" applyFill="1" applyBorder="1" applyAlignment="1">
      <alignment horizontal="left" vertical="center" wrapText="1"/>
    </xf>
    <xf numFmtId="0" fontId="22" fillId="2" borderId="1" xfId="52" applyFont="1" applyFill="1" applyBorder="1" applyAlignment="1">
      <alignment horizontal="left" vertical="center" wrapText="1"/>
    </xf>
    <xf numFmtId="0" fontId="19" fillId="2" borderId="1" xfId="52" applyFont="1" applyFill="1" applyBorder="1" applyAlignment="1">
      <alignment horizontal="justify" vertical="center" wrapText="1"/>
    </xf>
    <xf numFmtId="0" fontId="19" fillId="2" borderId="2" xfId="51" applyFont="1" applyFill="1" applyBorder="1" applyAlignment="1">
      <alignment horizontal="center" vertical="center" wrapText="1"/>
    </xf>
    <xf numFmtId="0" fontId="10" fillId="2" borderId="1" xfId="53" applyFont="1" applyFill="1" applyBorder="1" applyAlignment="1">
      <alignment horizontal="center" vertical="center" wrapText="1"/>
    </xf>
    <xf numFmtId="0" fontId="19" fillId="2" borderId="1" xfId="53" applyFont="1" applyFill="1" applyBorder="1" applyAlignment="1">
      <alignment horizontal="center" vertical="center" wrapText="1"/>
    </xf>
    <xf numFmtId="0" fontId="19" fillId="2" borderId="1" xfId="52" applyFont="1" applyFill="1" applyBorder="1" applyAlignment="1">
      <alignment horizontal="center" vertical="center" wrapText="1"/>
    </xf>
    <xf numFmtId="0" fontId="10" fillId="2" borderId="1" xfId="52" applyFont="1" applyFill="1" applyBorder="1" applyAlignment="1">
      <alignment horizontal="center" vertical="center" wrapText="1"/>
    </xf>
    <xf numFmtId="0" fontId="21" fillId="2" borderId="1" xfId="52" applyFont="1" applyFill="1" applyBorder="1" applyAlignment="1">
      <alignment horizontal="center" vertical="center" wrapText="1"/>
    </xf>
    <xf numFmtId="0" fontId="21" fillId="2" borderId="1" xfId="53" applyFont="1" applyFill="1" applyBorder="1" applyAlignment="1">
      <alignment horizontal="center" vertical="center" wrapText="1"/>
    </xf>
    <xf numFmtId="0" fontId="10" fillId="2" borderId="1" xfId="51" applyFont="1" applyFill="1" applyBorder="1" applyAlignment="1">
      <alignment vertical="center" wrapText="1"/>
    </xf>
    <xf numFmtId="0" fontId="10" fillId="2" borderId="3" xfId="50" applyFont="1" applyFill="1" applyBorder="1" applyAlignment="1">
      <alignment horizontal="center" vertical="center" wrapText="1"/>
    </xf>
    <xf numFmtId="0" fontId="10" fillId="2" borderId="4" xfId="50" applyFont="1" applyFill="1" applyBorder="1" applyAlignment="1">
      <alignment horizontal="center" vertical="center" wrapText="1"/>
    </xf>
    <xf numFmtId="0" fontId="10" fillId="2" borderId="5" xfId="50" applyFont="1" applyFill="1" applyBorder="1" applyAlignment="1">
      <alignment horizontal="center" vertical="center" wrapText="1"/>
    </xf>
    <xf numFmtId="0" fontId="19" fillId="2" borderId="1" xfId="50" applyNumberFormat="1" applyFont="1" applyFill="1" applyBorder="1" applyAlignment="1">
      <alignment horizontal="center" vertical="center" wrapText="1"/>
    </xf>
    <xf numFmtId="0" fontId="10" fillId="2" borderId="3" xfId="50" applyNumberFormat="1" applyFont="1" applyFill="1" applyBorder="1" applyAlignment="1">
      <alignment horizontal="center" vertical="center" wrapText="1"/>
    </xf>
    <xf numFmtId="176" fontId="19" fillId="2" borderId="3" xfId="50" applyNumberFormat="1" applyFont="1" applyFill="1" applyBorder="1" applyAlignment="1">
      <alignment horizontal="center" vertical="center" wrapText="1"/>
    </xf>
    <xf numFmtId="0" fontId="19" fillId="2" borderId="3" xfId="50" applyNumberFormat="1" applyFont="1" applyFill="1" applyBorder="1" applyAlignment="1">
      <alignment horizontal="center" vertical="center" wrapText="1"/>
    </xf>
    <xf numFmtId="0" fontId="19" fillId="2" borderId="1" xfId="0" applyFont="1" applyFill="1" applyBorder="1" applyAlignment="1">
      <alignment horizontal="justify" vertical="center" wrapText="1"/>
    </xf>
    <xf numFmtId="0" fontId="10" fillId="2" borderId="4" xfId="50" applyNumberFormat="1" applyFont="1" applyFill="1" applyBorder="1" applyAlignment="1">
      <alignment horizontal="center" vertical="center" wrapText="1"/>
    </xf>
    <xf numFmtId="176" fontId="19" fillId="2" borderId="4" xfId="50" applyNumberFormat="1" applyFont="1" applyFill="1" applyBorder="1" applyAlignment="1">
      <alignment horizontal="center" vertical="center" wrapText="1"/>
    </xf>
    <xf numFmtId="0" fontId="19" fillId="2" borderId="4" xfId="50" applyNumberFormat="1" applyFont="1" applyFill="1" applyBorder="1" applyAlignment="1">
      <alignment horizontal="center" vertical="center" wrapText="1"/>
    </xf>
    <xf numFmtId="0" fontId="23" fillId="2" borderId="1" xfId="50" applyFont="1" applyFill="1" applyBorder="1" applyAlignment="1">
      <alignment horizontal="center" vertical="center" wrapText="1"/>
    </xf>
    <xf numFmtId="0" fontId="10" fillId="2" borderId="1" xfId="50" applyNumberFormat="1" applyFont="1" applyFill="1" applyBorder="1" applyAlignment="1">
      <alignment horizontal="center" vertical="center" wrapText="1"/>
    </xf>
    <xf numFmtId="49" fontId="19" fillId="2" borderId="1" xfId="51" applyNumberFormat="1" applyFont="1" applyFill="1" applyBorder="1" applyAlignment="1">
      <alignment horizontal="center" vertical="center" wrapText="1"/>
    </xf>
    <xf numFmtId="0" fontId="19" fillId="2" borderId="5" xfId="51" applyFont="1" applyFill="1" applyBorder="1" applyAlignment="1">
      <alignment vertical="center" wrapText="1"/>
    </xf>
    <xf numFmtId="179" fontId="19" fillId="2" borderId="1" xfId="51" applyNumberFormat="1" applyFont="1" applyFill="1" applyBorder="1" applyAlignment="1">
      <alignment horizontal="center" vertical="center" wrapText="1"/>
    </xf>
    <xf numFmtId="0" fontId="0" fillId="2" borderId="1" xfId="0" applyFill="1" applyBorder="1">
      <alignment vertical="center"/>
    </xf>
    <xf numFmtId="0" fontId="0" fillId="2" borderId="1" xfId="0" applyFill="1" applyBorder="1" applyAlignment="1">
      <alignment horizontal="center" vertical="center"/>
    </xf>
    <xf numFmtId="0" fontId="19" fillId="2" borderId="1" xfId="50" applyFont="1" applyFill="1" applyBorder="1" applyAlignment="1">
      <alignment horizontal="center" vertical="center" wrapText="1"/>
    </xf>
    <xf numFmtId="0" fontId="10" fillId="2" borderId="4" xfId="51" applyFont="1" applyFill="1" applyBorder="1" applyAlignment="1">
      <alignment horizontal="center" vertical="center" wrapText="1"/>
    </xf>
    <xf numFmtId="0" fontId="19" fillId="2" borderId="1" xfId="0" applyFont="1" applyFill="1" applyBorder="1" applyAlignment="1">
      <alignment horizontal="left" vertical="center" wrapText="1"/>
    </xf>
    <xf numFmtId="0" fontId="19" fillId="2" borderId="1" xfId="50" applyFont="1" applyFill="1" applyBorder="1" applyAlignment="1">
      <alignment horizontal="left" vertical="center" wrapText="1"/>
    </xf>
    <xf numFmtId="176" fontId="19" fillId="2" borderId="1" xfId="50" applyNumberFormat="1" applyFont="1" applyFill="1" applyBorder="1" applyAlignment="1">
      <alignment horizontal="left" vertical="center" wrapText="1"/>
    </xf>
    <xf numFmtId="0" fontId="19" fillId="2" borderId="1" xfId="0" applyFont="1" applyFill="1" applyBorder="1" applyAlignment="1">
      <alignment horizontal="center" vertical="center" wrapText="1"/>
    </xf>
    <xf numFmtId="0" fontId="24" fillId="2" borderId="0" xfId="0" applyFont="1" applyFill="1">
      <alignment vertical="center"/>
    </xf>
    <xf numFmtId="0" fontId="25" fillId="0" borderId="0" xfId="49" applyFont="1" applyFill="1" applyAlignment="1">
      <alignment vertical="center"/>
    </xf>
    <xf numFmtId="0" fontId="17" fillId="0" borderId="6" xfId="49" applyFont="1" applyBorder="1" applyAlignment="1">
      <alignment horizontal="center" vertical="center"/>
    </xf>
    <xf numFmtId="0" fontId="26" fillId="0" borderId="7" xfId="49" applyFont="1" applyBorder="1" applyAlignment="1">
      <alignment horizontal="center" vertical="center" wrapText="1"/>
    </xf>
    <xf numFmtId="0" fontId="26" fillId="0" borderId="8" xfId="49" applyFont="1" applyBorder="1" applyAlignment="1">
      <alignment horizontal="center" vertical="center" wrapText="1"/>
    </xf>
    <xf numFmtId="0" fontId="26" fillId="0" borderId="2" xfId="49" applyFont="1" applyBorder="1" applyAlignment="1">
      <alignment horizontal="center" vertical="center" wrapText="1"/>
    </xf>
    <xf numFmtId="0" fontId="26" fillId="0" borderId="1" xfId="49" applyFont="1" applyBorder="1" applyAlignment="1">
      <alignment horizontal="center" vertical="center" wrapText="1"/>
    </xf>
    <xf numFmtId="0" fontId="0" fillId="0" borderId="3" xfId="49" applyFont="1" applyBorder="1" applyAlignment="1">
      <alignment horizontal="center" vertical="center" wrapText="1"/>
    </xf>
    <xf numFmtId="0" fontId="0" fillId="0" borderId="1" xfId="49" applyFont="1" applyBorder="1" applyAlignment="1">
      <alignment horizontal="center" vertical="center" wrapText="1"/>
    </xf>
    <xf numFmtId="180" fontId="27" fillId="0" borderId="1" xfId="49" applyNumberFormat="1" applyFont="1" applyBorder="1" applyAlignment="1">
      <alignment horizontal="center" vertical="center" wrapText="1"/>
    </xf>
    <xf numFmtId="177" fontId="27" fillId="0" borderId="1" xfId="49" applyNumberFormat="1" applyFont="1" applyBorder="1" applyAlignment="1">
      <alignment horizontal="center" vertical="center" wrapText="1"/>
    </xf>
    <xf numFmtId="0" fontId="27" fillId="0" borderId="1" xfId="49" applyFont="1" applyBorder="1" applyAlignment="1">
      <alignment horizontal="center" vertical="center" wrapText="1"/>
    </xf>
    <xf numFmtId="0" fontId="0" fillId="0" borderId="4" xfId="49" applyFont="1" applyBorder="1" applyAlignment="1">
      <alignment horizontal="center" vertical="center" wrapText="1"/>
    </xf>
    <xf numFmtId="0" fontId="24" fillId="2" borderId="4" xfId="49" applyFont="1" applyFill="1" applyBorder="1" applyAlignment="1">
      <alignment horizontal="center" vertical="center" wrapText="1"/>
    </xf>
    <xf numFmtId="0" fontId="24" fillId="2" borderId="5" xfId="49" applyFont="1" applyFill="1" applyBorder="1" applyAlignment="1">
      <alignment horizontal="center" vertical="center" wrapText="1"/>
    </xf>
    <xf numFmtId="0" fontId="28" fillId="2" borderId="1" xfId="0" applyFont="1" applyFill="1" applyBorder="1" applyAlignment="1">
      <alignment horizontal="center" vertical="center" wrapText="1"/>
    </xf>
    <xf numFmtId="0" fontId="27" fillId="2" borderId="1" xfId="49" applyFont="1" applyFill="1" applyBorder="1" applyAlignment="1">
      <alignment horizontal="center" vertical="center" wrapText="1"/>
    </xf>
    <xf numFmtId="177" fontId="27" fillId="2" borderId="1" xfId="49" applyNumberFormat="1" applyFont="1" applyFill="1" applyBorder="1" applyAlignment="1">
      <alignment horizontal="center" vertical="center" wrapText="1"/>
    </xf>
    <xf numFmtId="0" fontId="24" fillId="2" borderId="1" xfId="49"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3" xfId="49" applyFont="1" applyFill="1" applyBorder="1" applyAlignment="1">
      <alignment horizontal="center" vertical="center" wrapText="1"/>
    </xf>
    <xf numFmtId="0" fontId="25" fillId="2" borderId="3" xfId="49" applyFont="1" applyFill="1" applyBorder="1" applyAlignment="1">
      <alignment horizontal="center" vertical="center" wrapText="1"/>
    </xf>
    <xf numFmtId="0" fontId="25" fillId="2" borderId="1" xfId="49" applyFont="1" applyFill="1" applyBorder="1" applyAlignment="1">
      <alignment horizontal="center" vertical="center" wrapText="1"/>
    </xf>
    <xf numFmtId="0" fontId="28" fillId="2" borderId="1" xfId="49" applyFont="1" applyFill="1" applyBorder="1" applyAlignment="1">
      <alignment horizontal="center" vertical="center" wrapText="1"/>
    </xf>
    <xf numFmtId="0" fontId="25" fillId="2" borderId="4" xfId="49" applyFont="1" applyFill="1" applyBorder="1" applyAlignment="1">
      <alignment horizontal="center" vertical="center" wrapText="1"/>
    </xf>
    <xf numFmtId="0" fontId="25" fillId="2" borderId="5" xfId="49" applyFont="1" applyFill="1" applyBorder="1" applyAlignment="1">
      <alignment horizontal="center" vertical="center" wrapText="1"/>
    </xf>
    <xf numFmtId="176" fontId="28" fillId="2" borderId="1" xfId="49" applyNumberFormat="1" applyFont="1" applyFill="1" applyBorder="1" applyAlignment="1">
      <alignment horizontal="center" vertical="center" wrapText="1"/>
    </xf>
    <xf numFmtId="0" fontId="25" fillId="2" borderId="7" xfId="49" applyFont="1" applyFill="1" applyBorder="1" applyAlignment="1">
      <alignment horizontal="center" vertical="center" wrapText="1"/>
    </xf>
    <xf numFmtId="0" fontId="25" fillId="2" borderId="8" xfId="49" applyFont="1" applyFill="1" applyBorder="1" applyAlignment="1">
      <alignment horizontal="center" vertical="center" wrapText="1"/>
    </xf>
    <xf numFmtId="0" fontId="25" fillId="2" borderId="2" xfId="49" applyFont="1" applyFill="1" applyBorder="1" applyAlignment="1">
      <alignment horizontal="center" vertical="center" wrapText="1"/>
    </xf>
    <xf numFmtId="0" fontId="0" fillId="0" borderId="1" xfId="49" applyFont="1" applyBorder="1" applyAlignment="1">
      <alignment horizontal="left" vertical="center" wrapText="1"/>
    </xf>
    <xf numFmtId="0" fontId="28" fillId="0" borderId="1" xfId="49" applyFont="1" applyBorder="1" applyAlignment="1">
      <alignment horizontal="center" vertical="center" wrapText="1"/>
    </xf>
    <xf numFmtId="0" fontId="0" fillId="0" borderId="7" xfId="49" applyFont="1" applyBorder="1" applyAlignment="1">
      <alignment horizontal="left" vertical="center" wrapText="1"/>
    </xf>
    <xf numFmtId="0" fontId="0" fillId="0" borderId="8" xfId="49" applyFont="1" applyBorder="1" applyAlignment="1">
      <alignment horizontal="left" vertical="center" wrapText="1"/>
    </xf>
    <xf numFmtId="0" fontId="0" fillId="0" borderId="2" xfId="49" applyFont="1" applyBorder="1" applyAlignment="1">
      <alignment horizontal="left" vertical="center" wrapText="1"/>
    </xf>
    <xf numFmtId="0" fontId="29" fillId="0" borderId="7" xfId="49" applyFont="1" applyFill="1" applyBorder="1" applyAlignment="1">
      <alignment horizontal="left" vertical="center" wrapText="1"/>
    </xf>
    <xf numFmtId="0" fontId="29" fillId="0" borderId="8" xfId="49" applyFont="1" applyFill="1" applyBorder="1" applyAlignment="1">
      <alignment horizontal="left" vertical="center" wrapText="1"/>
    </xf>
    <xf numFmtId="0" fontId="29" fillId="0" borderId="2" xfId="49" applyFont="1" applyFill="1" applyBorder="1" applyAlignment="1">
      <alignment horizontal="left" vertical="center" wrapText="1"/>
    </xf>
    <xf numFmtId="0" fontId="25" fillId="0" borderId="1" xfId="49" applyFont="1" applyFill="1" applyBorder="1" applyAlignment="1">
      <alignment horizontal="justify" vertical="center" wrapText="1"/>
    </xf>
    <xf numFmtId="0" fontId="30" fillId="0" borderId="0" xfId="49" applyFont="1" applyFill="1" applyAlignment="1">
      <alignment horizontal="justify" vertical="center" wrapText="1"/>
    </xf>
    <xf numFmtId="0" fontId="27" fillId="0" borderId="7" xfId="49" applyFont="1" applyBorder="1" applyAlignment="1">
      <alignment horizontal="center" vertical="center" wrapText="1"/>
    </xf>
    <xf numFmtId="0" fontId="27" fillId="0" borderId="2" xfId="49" applyFont="1" applyBorder="1" applyAlignment="1">
      <alignment horizontal="center" vertical="center" wrapText="1"/>
    </xf>
    <xf numFmtId="0" fontId="31" fillId="0" borderId="7" xfId="49" applyFont="1" applyFill="1" applyBorder="1" applyAlignment="1">
      <alignment horizontal="left" vertical="center" wrapText="1"/>
    </xf>
    <xf numFmtId="0" fontId="32" fillId="0" borderId="8" xfId="49" applyFont="1" applyFill="1" applyBorder="1" applyAlignment="1">
      <alignment horizontal="left" vertical="center" wrapText="1"/>
    </xf>
    <xf numFmtId="0" fontId="33" fillId="0" borderId="8" xfId="49" applyFont="1" applyFill="1" applyBorder="1" applyAlignment="1">
      <alignment horizontal="left" vertical="center"/>
    </xf>
    <xf numFmtId="0" fontId="33" fillId="0" borderId="2" xfId="49" applyFont="1" applyFill="1" applyBorder="1" applyAlignment="1">
      <alignment horizontal="left" vertical="center"/>
    </xf>
    <xf numFmtId="0" fontId="26" fillId="0" borderId="0" xfId="49" applyFont="1" applyFill="1" applyBorder="1" applyAlignment="1">
      <alignment horizontal="center" vertical="center" wrapText="1"/>
    </xf>
    <xf numFmtId="0" fontId="26" fillId="0" borderId="9" xfId="49" applyFont="1" applyBorder="1" applyAlignment="1">
      <alignment horizontal="center" vertical="center" wrapText="1"/>
    </xf>
    <xf numFmtId="0" fontId="26" fillId="0" borderId="10" xfId="49" applyFont="1" applyBorder="1" applyAlignment="1">
      <alignment horizontal="center" vertical="center" wrapText="1"/>
    </xf>
    <xf numFmtId="0" fontId="26" fillId="0" borderId="11" xfId="49" applyFont="1" applyBorder="1" applyAlignment="1">
      <alignment horizontal="center" vertical="center" wrapText="1"/>
    </xf>
    <xf numFmtId="0" fontId="26" fillId="0" borderId="12" xfId="49" applyFont="1" applyBorder="1" applyAlignment="1">
      <alignment horizontal="center" vertical="center" wrapText="1"/>
    </xf>
    <xf numFmtId="0" fontId="26" fillId="0" borderId="6" xfId="49" applyFont="1" applyBorder="1" applyAlignment="1">
      <alignment horizontal="center" vertical="center" wrapText="1"/>
    </xf>
    <xf numFmtId="0" fontId="26" fillId="0" borderId="13" xfId="49" applyFont="1" applyBorder="1" applyAlignment="1">
      <alignment horizontal="center" vertical="center" wrapText="1"/>
    </xf>
    <xf numFmtId="0" fontId="25" fillId="0" borderId="1" xfId="49" applyBorder="1" applyAlignment="1">
      <alignment horizontal="center" vertical="center" wrapText="1"/>
    </xf>
    <xf numFmtId="0" fontId="25" fillId="0" borderId="7" xfId="49" applyBorder="1" applyAlignment="1">
      <alignment horizontal="center" vertical="center" wrapText="1"/>
    </xf>
    <xf numFmtId="0" fontId="25" fillId="0" borderId="2" xfId="49" applyBorder="1" applyAlignment="1">
      <alignment horizontal="center" vertical="center" wrapText="1"/>
    </xf>
    <xf numFmtId="0" fontId="27" fillId="5" borderId="1" xfId="49" applyFont="1" applyFill="1" applyBorder="1" applyAlignment="1">
      <alignment horizontal="center" vertical="center" wrapText="1"/>
    </xf>
    <xf numFmtId="0" fontId="25" fillId="0" borderId="3" xfId="49" applyBorder="1" applyAlignment="1">
      <alignment horizontal="center" vertical="center" wrapText="1"/>
    </xf>
    <xf numFmtId="0" fontId="25" fillId="0" borderId="1" xfId="49" applyBorder="1" applyAlignment="1">
      <alignment horizontal="justify" vertical="center" wrapText="1"/>
    </xf>
    <xf numFmtId="0" fontId="27" fillId="0" borderId="5" xfId="49" applyFont="1" applyBorder="1" applyAlignment="1">
      <alignment horizontal="center" vertical="center" wrapText="1"/>
    </xf>
    <xf numFmtId="0" fontId="34" fillId="0" borderId="7" xfId="49" applyFont="1" applyBorder="1" applyAlignment="1">
      <alignment horizontal="center" vertical="center" wrapText="1"/>
    </xf>
    <xf numFmtId="0" fontId="25" fillId="0" borderId="1" xfId="49" applyBorder="1"/>
    <xf numFmtId="0" fontId="34" fillId="0" borderId="1" xfId="49" applyFont="1" applyBorder="1" applyAlignment="1">
      <alignment horizontal="center" vertical="center" wrapText="1"/>
    </xf>
    <xf numFmtId="0" fontId="27" fillId="0" borderId="1" xfId="0" applyFont="1" applyBorder="1" applyAlignment="1">
      <alignment horizontal="center" vertical="center" wrapText="1"/>
    </xf>
    <xf numFmtId="0" fontId="27" fillId="0" borderId="5" xfId="0" applyFont="1" applyBorder="1" applyAlignment="1">
      <alignment horizontal="center" vertical="center" wrapText="1"/>
    </xf>
    <xf numFmtId="0" fontId="0" fillId="0" borderId="2" xfId="0" applyBorder="1">
      <alignment vertical="center"/>
    </xf>
    <xf numFmtId="49" fontId="34" fillId="0" borderId="1" xfId="49" applyNumberFormat="1" applyFont="1" applyBorder="1" applyAlignment="1">
      <alignment horizontal="center" vertical="center" wrapText="1"/>
    </xf>
    <xf numFmtId="0" fontId="25" fillId="0" borderId="7" xfId="49" applyBorder="1" applyAlignment="1">
      <alignment horizontal="center" vertical="center"/>
    </xf>
    <xf numFmtId="0" fontId="27" fillId="0" borderId="2" xfId="49" applyFont="1" applyBorder="1" applyAlignment="1">
      <alignment horizontal="center" vertical="center"/>
    </xf>
    <xf numFmtId="0" fontId="27" fillId="0" borderId="8" xfId="49" applyFont="1" applyBorder="1" applyAlignment="1">
      <alignment horizontal="center" vertical="center" wrapText="1"/>
    </xf>
    <xf numFmtId="0" fontId="28" fillId="0" borderId="1" xfId="49" applyFont="1" applyBorder="1" applyAlignment="1">
      <alignment horizontal="left" vertical="center" wrapText="1"/>
    </xf>
    <xf numFmtId="0" fontId="27" fillId="0" borderId="1" xfId="49" applyFont="1" applyBorder="1" applyAlignment="1">
      <alignment horizontal="left" vertical="center" wrapText="1"/>
    </xf>
    <xf numFmtId="0" fontId="27" fillId="0" borderId="1" xfId="49" applyFont="1" applyBorder="1" applyAlignment="1">
      <alignment horizontal="left" vertical="center"/>
    </xf>
    <xf numFmtId="0" fontId="28" fillId="0" borderId="0" xfId="49" applyFont="1" applyAlignment="1">
      <alignment horizontal="left" vertical="center" wrapText="1"/>
    </xf>
    <xf numFmtId="0" fontId="27" fillId="0" borderId="0" xfId="49" applyFont="1" applyAlignment="1">
      <alignment horizontal="left" vertical="center" wrapText="1"/>
    </xf>
    <xf numFmtId="0" fontId="27" fillId="0" borderId="0" xfId="49" applyFont="1" applyAlignment="1">
      <alignment horizontal="left" vertical="center"/>
    </xf>
    <xf numFmtId="49" fontId="19" fillId="0" borderId="1" xfId="50" applyNumberFormat="1" applyFont="1" applyBorder="1" applyAlignment="1">
      <alignment horizontal="center" vertical="center" wrapText="1"/>
    </xf>
    <xf numFmtId="0" fontId="19" fillId="0" borderId="1" xfId="0" applyFont="1" applyBorder="1" applyAlignment="1">
      <alignment horizontal="center" vertical="center" wrapText="1"/>
    </xf>
    <xf numFmtId="0" fontId="26" fillId="0" borderId="1" xfId="49" applyFont="1" applyBorder="1" applyAlignment="1">
      <alignment horizontal="center" vertical="center"/>
    </xf>
    <xf numFmtId="0" fontId="19" fillId="0" borderId="7" xfId="0" applyFont="1" applyBorder="1" applyAlignment="1">
      <alignment horizontal="center" vertical="center" wrapText="1"/>
    </xf>
    <xf numFmtId="0" fontId="35" fillId="0" borderId="0" xfId="0" applyFont="1">
      <alignment vertical="center"/>
    </xf>
    <xf numFmtId="0" fontId="31" fillId="0" borderId="1" xfId="49" applyFont="1" applyBorder="1" applyAlignment="1">
      <alignment horizontal="center" vertical="center" wrapText="1"/>
    </xf>
    <xf numFmtId="0" fontId="36" fillId="0" borderId="1" xfId="49" applyFont="1" applyBorder="1" applyAlignment="1">
      <alignment horizontal="center" vertical="center" wrapText="1"/>
    </xf>
    <xf numFmtId="49" fontId="31" fillId="0" borderId="1" xfId="49" applyNumberFormat="1" applyFont="1" applyBorder="1" applyAlignment="1">
      <alignment horizontal="center" vertical="center" wrapText="1"/>
    </xf>
    <xf numFmtId="49" fontId="36" fillId="0" borderId="1" xfId="49" applyNumberFormat="1" applyFont="1" applyBorder="1" applyAlignment="1">
      <alignment horizontal="center" vertical="center" wrapText="1"/>
    </xf>
    <xf numFmtId="0" fontId="31" fillId="0" borderId="7" xfId="49" applyFont="1" applyBorder="1" applyAlignment="1">
      <alignment horizontal="center" vertical="center" wrapText="1"/>
    </xf>
    <xf numFmtId="0" fontId="31" fillId="0" borderId="8" xfId="49" applyFont="1" applyBorder="1" applyAlignment="1">
      <alignment horizontal="center" vertical="center" wrapText="1"/>
    </xf>
    <xf numFmtId="0" fontId="31" fillId="0" borderId="1" xfId="49" applyFont="1" applyBorder="1" applyAlignment="1">
      <alignment vertical="center" wrapText="1"/>
    </xf>
    <xf numFmtId="180" fontId="36" fillId="0" borderId="1" xfId="49" applyNumberFormat="1" applyFont="1" applyBorder="1" applyAlignment="1">
      <alignment horizontal="center" vertical="center"/>
    </xf>
    <xf numFmtId="176" fontId="37" fillId="0" borderId="1" xfId="49" applyNumberFormat="1" applyFont="1" applyBorder="1" applyAlignment="1">
      <alignment horizontal="center" vertical="center"/>
    </xf>
    <xf numFmtId="0" fontId="36" fillId="0" borderId="1" xfId="0" applyFont="1" applyBorder="1" applyAlignment="1">
      <alignment horizontal="center" vertical="center" wrapText="1"/>
    </xf>
    <xf numFmtId="0" fontId="36" fillId="0" borderId="1" xfId="49" applyFont="1" applyBorder="1" applyAlignment="1">
      <alignment horizontal="center" vertical="center"/>
    </xf>
    <xf numFmtId="176" fontId="36" fillId="0" borderId="1" xfId="49" applyNumberFormat="1" applyFont="1" applyBorder="1" applyAlignment="1">
      <alignment horizontal="center" vertical="center"/>
    </xf>
    <xf numFmtId="0" fontId="36" fillId="2" borderId="1" xfId="49" applyFont="1" applyFill="1" applyBorder="1" applyAlignment="1">
      <alignment horizontal="center" vertical="center" wrapText="1"/>
    </xf>
    <xf numFmtId="0" fontId="38" fillId="2" borderId="1" xfId="49" applyFont="1" applyFill="1" applyBorder="1" applyAlignment="1">
      <alignment horizontal="center" vertical="center" wrapText="1"/>
    </xf>
    <xf numFmtId="178" fontId="39" fillId="2" borderId="1" xfId="49" applyNumberFormat="1" applyFont="1" applyFill="1" applyBorder="1" applyAlignment="1">
      <alignment horizontal="center" vertical="center" wrapText="1"/>
    </xf>
    <xf numFmtId="176" fontId="39" fillId="2" borderId="1" xfId="49" applyNumberFormat="1" applyFont="1" applyFill="1" applyBorder="1" applyAlignment="1">
      <alignment horizontal="center" vertical="center" wrapText="1"/>
    </xf>
    <xf numFmtId="0" fontId="36" fillId="2" borderId="1" xfId="49" applyFont="1" applyFill="1" applyBorder="1" applyAlignment="1">
      <alignment vertical="center"/>
    </xf>
    <xf numFmtId="180" fontId="36" fillId="2" borderId="1" xfId="49" applyNumberFormat="1" applyFont="1" applyFill="1" applyBorder="1" applyAlignment="1">
      <alignment horizontal="center" vertical="center"/>
    </xf>
    <xf numFmtId="176" fontId="36" fillId="2" borderId="1" xfId="49" applyNumberFormat="1" applyFont="1" applyFill="1" applyBorder="1" applyAlignment="1">
      <alignment horizontal="center" vertical="center"/>
    </xf>
    <xf numFmtId="0" fontId="36" fillId="2" borderId="1" xfId="0" applyFont="1" applyFill="1" applyBorder="1" applyAlignment="1">
      <alignment horizontal="center" vertical="center" wrapText="1"/>
    </xf>
    <xf numFmtId="0" fontId="36" fillId="2" borderId="1" xfId="49" applyFont="1" applyFill="1" applyBorder="1" applyAlignment="1">
      <alignment horizontal="center" vertical="center"/>
    </xf>
    <xf numFmtId="49" fontId="39" fillId="2" borderId="1" xfId="49" applyNumberFormat="1" applyFont="1" applyFill="1" applyBorder="1" applyAlignment="1">
      <alignment horizontal="center" vertical="center" wrapText="1"/>
    </xf>
    <xf numFmtId="0" fontId="31" fillId="2" borderId="1" xfId="49" applyFont="1" applyFill="1" applyBorder="1" applyAlignment="1">
      <alignment horizontal="center" vertical="center" wrapText="1"/>
    </xf>
    <xf numFmtId="0" fontId="31" fillId="2" borderId="1" xfId="0" applyFont="1" applyFill="1" applyBorder="1" applyAlignment="1">
      <alignment horizontal="left" vertical="center" wrapText="1"/>
    </xf>
    <xf numFmtId="176" fontId="36" fillId="2" borderId="1" xfId="0" applyNumberFormat="1" applyFont="1" applyFill="1" applyBorder="1" applyAlignment="1">
      <alignment horizontal="center" vertical="center" wrapText="1"/>
    </xf>
    <xf numFmtId="0" fontId="40" fillId="0" borderId="10" xfId="49" applyFont="1" applyBorder="1" applyAlignment="1">
      <alignment horizontal="left" vertical="center" wrapText="1"/>
    </xf>
    <xf numFmtId="0" fontId="31" fillId="5" borderId="1" xfId="49" applyFont="1" applyFill="1" applyBorder="1" applyAlignment="1">
      <alignment horizontal="center" vertical="center" wrapText="1"/>
    </xf>
    <xf numFmtId="0" fontId="36" fillId="5" borderId="1" xfId="49" applyFont="1" applyFill="1" applyBorder="1" applyAlignment="1">
      <alignment horizontal="center" vertical="center" wrapText="1"/>
    </xf>
    <xf numFmtId="0" fontId="39" fillId="2" borderId="1" xfId="49" applyFont="1" applyFill="1" applyBorder="1" applyAlignment="1">
      <alignment horizontal="center" vertical="center"/>
    </xf>
    <xf numFmtId="0" fontId="41" fillId="0" borderId="1" xfId="49" applyFont="1" applyBorder="1" applyAlignment="1">
      <alignment horizontal="center" vertical="center" wrapText="1"/>
    </xf>
    <xf numFmtId="0" fontId="42" fillId="0" borderId="1" xfId="49" applyFont="1" applyBorder="1" applyAlignment="1">
      <alignment horizontal="center" vertical="center"/>
    </xf>
    <xf numFmtId="0" fontId="42" fillId="2" borderId="1" xfId="49" applyFont="1" applyFill="1" applyBorder="1" applyAlignment="1">
      <alignment horizontal="center" vertical="center"/>
    </xf>
    <xf numFmtId="0" fontId="35" fillId="2" borderId="0" xfId="0" applyFont="1" applyFill="1">
      <alignment vertical="center"/>
    </xf>
    <xf numFmtId="0" fontId="25" fillId="0" borderId="0" xfId="49" applyAlignment="1">
      <alignment vertical="center"/>
    </xf>
    <xf numFmtId="0" fontId="0" fillId="4" borderId="0" xfId="0" applyFill="1">
      <alignment vertical="center"/>
    </xf>
    <xf numFmtId="0" fontId="0" fillId="0" borderId="6" xfId="0" applyFill="1" applyBorder="1" applyAlignment="1">
      <alignment horizontal="center" vertical="center"/>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3" xfId="0"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4" xfId="0" applyFont="1" applyFill="1" applyBorder="1" applyAlignment="1">
      <alignment horizontal="center" vertical="center" wrapText="1"/>
    </xf>
    <xf numFmtId="176" fontId="4" fillId="0" borderId="4"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176" fontId="4" fillId="0" borderId="5"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2" fillId="0" borderId="3" xfId="50" applyFont="1" applyFill="1" applyBorder="1" applyAlignment="1">
      <alignment horizontal="center" vertical="center" wrapText="1"/>
    </xf>
    <xf numFmtId="0" fontId="2" fillId="0" borderId="9" xfId="50" applyFont="1" applyFill="1" applyBorder="1" applyAlignment="1">
      <alignment horizontal="center" vertical="center" wrapText="1"/>
    </xf>
    <xf numFmtId="0" fontId="43" fillId="0" borderId="1" xfId="50"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2" fillId="0" borderId="4" xfId="50" applyFont="1" applyFill="1" applyBorder="1" applyAlignment="1">
      <alignment horizontal="center" vertical="center" wrapText="1"/>
    </xf>
    <xf numFmtId="0" fontId="2" fillId="0" borderId="14" xfId="50" applyFont="1" applyFill="1" applyBorder="1" applyAlignment="1">
      <alignment horizontal="center" vertical="center" wrapText="1"/>
    </xf>
    <xf numFmtId="0" fontId="2" fillId="0" borderId="1" xfId="0" applyFont="1" applyFill="1" applyBorder="1" applyAlignment="1">
      <alignment horizontal="left" vertical="center" wrapText="1"/>
    </xf>
    <xf numFmtId="0" fontId="43" fillId="0" borderId="15" xfId="50" applyFont="1" applyFill="1" applyBorder="1" applyAlignment="1">
      <alignment horizontal="center" vertical="center" wrapText="1"/>
    </xf>
    <xf numFmtId="0" fontId="5" fillId="0" borderId="13" xfId="50" applyFont="1" applyFill="1" applyBorder="1" applyAlignment="1">
      <alignment horizontal="center" vertical="center" wrapText="1"/>
    </xf>
    <xf numFmtId="178" fontId="44" fillId="0" borderId="1" xfId="50" applyNumberFormat="1" applyFont="1" applyFill="1" applyBorder="1" applyAlignment="1">
      <alignment horizontal="center" vertical="center" wrapText="1"/>
    </xf>
    <xf numFmtId="0" fontId="10" fillId="0" borderId="2" xfId="50" applyFont="1" applyFill="1" applyBorder="1" applyAlignment="1">
      <alignment horizontal="left" vertical="center" wrapText="1"/>
    </xf>
    <xf numFmtId="0" fontId="2" fillId="0" borderId="14" xfId="50" applyFont="1" applyFill="1" applyBorder="1" applyAlignment="1">
      <alignment vertical="center" wrapText="1"/>
    </xf>
    <xf numFmtId="0" fontId="2" fillId="0" borderId="5" xfId="50" applyFont="1" applyFill="1" applyBorder="1" applyAlignment="1">
      <alignment vertical="center" wrapText="1"/>
    </xf>
    <xf numFmtId="0" fontId="43" fillId="0" borderId="13" xfId="50" applyFont="1" applyFill="1" applyBorder="1" applyAlignment="1">
      <alignment horizontal="center" vertical="center" wrapText="1"/>
    </xf>
    <xf numFmtId="0" fontId="5" fillId="0" borderId="2" xfId="0" applyFont="1" applyFill="1" applyBorder="1" applyAlignment="1">
      <alignment horizontal="center" vertical="center" wrapText="1"/>
    </xf>
    <xf numFmtId="0" fontId="36" fillId="0" borderId="1" xfId="50" applyFont="1" applyFill="1" applyBorder="1" applyAlignment="1">
      <alignment horizontal="center" vertical="center" wrapText="1"/>
    </xf>
    <xf numFmtId="0" fontId="36" fillId="0" borderId="9" xfId="50" applyFont="1" applyFill="1" applyBorder="1" applyAlignment="1">
      <alignment horizontal="center" vertical="center" wrapText="1"/>
    </xf>
    <xf numFmtId="0" fontId="36" fillId="0" borderId="8" xfId="5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3" fillId="0" borderId="1"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0" fillId="0" borderId="2" xfId="0" applyFont="1" applyFill="1" applyBorder="1" applyAlignment="1">
      <alignment horizontal="justify" vertical="center" wrapText="1"/>
    </xf>
    <xf numFmtId="0" fontId="2" fillId="0" borderId="15"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0" fillId="0" borderId="13" xfId="0" applyFont="1" applyFill="1" applyBorder="1" applyAlignment="1">
      <alignment horizontal="left" vertical="center" wrapText="1"/>
    </xf>
    <xf numFmtId="0" fontId="10"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0" fillId="0" borderId="0" xfId="0" applyFill="1">
      <alignment vertical="center"/>
    </xf>
    <xf numFmtId="0" fontId="10" fillId="0" borderId="2"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45" fillId="0" borderId="7" xfId="0" applyFont="1" applyFill="1" applyBorder="1" applyAlignment="1">
      <alignment horizontal="center" vertical="center" wrapText="1"/>
    </xf>
    <xf numFmtId="176" fontId="44" fillId="0" borderId="1" xfId="50" applyNumberFormat="1" applyFont="1" applyFill="1" applyBorder="1" applyAlignment="1">
      <alignment horizontal="center" vertical="center" wrapText="1"/>
    </xf>
    <xf numFmtId="0" fontId="36" fillId="0" borderId="2" xfId="50" applyFont="1" applyFill="1" applyBorder="1" applyAlignment="1">
      <alignment horizontal="center" vertical="center" wrapText="1"/>
    </xf>
    <xf numFmtId="0" fontId="36" fillId="0"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4" fillId="0" borderId="1" xfId="50" applyFont="1" applyFill="1" applyBorder="1" applyAlignment="1">
      <alignment horizontal="center" vertical="center" wrapText="1"/>
    </xf>
    <xf numFmtId="0" fontId="12" fillId="0" borderId="9" xfId="0" applyFont="1" applyFill="1" applyBorder="1" applyAlignment="1">
      <alignment horizontal="center" vertical="center" wrapText="1"/>
    </xf>
    <xf numFmtId="178" fontId="10" fillId="0" borderId="1" xfId="0" applyNumberFormat="1"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43" fillId="0" borderId="4" xfId="0" applyFont="1" applyFill="1" applyBorder="1" applyAlignment="1">
      <alignment horizontal="center" vertical="center" wrapText="1"/>
    </xf>
    <xf numFmtId="0" fontId="40" fillId="0" borderId="1" xfId="50" applyFont="1" applyFill="1" applyBorder="1" applyAlignment="1">
      <alignment horizontal="center" vertical="center" wrapText="1"/>
    </xf>
    <xf numFmtId="178" fontId="46" fillId="0" borderId="1" xfId="0" applyNumberFormat="1" applyFont="1" applyFill="1" applyBorder="1" applyAlignment="1">
      <alignment horizontal="center" vertical="center" wrapText="1"/>
    </xf>
    <xf numFmtId="0" fontId="12" fillId="0" borderId="5"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12" fillId="0" borderId="1" xfId="50" applyFont="1" applyFill="1" applyBorder="1" applyAlignment="1">
      <alignment horizontal="center" vertical="center" wrapText="1"/>
    </xf>
    <xf numFmtId="0" fontId="11" fillId="0" borderId="7" xfId="5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5" fillId="0" borderId="0" xfId="50" applyFont="1" applyFill="1" applyAlignment="1">
      <alignment horizontal="center" vertical="center" wrapText="1"/>
    </xf>
    <xf numFmtId="0" fontId="12" fillId="0" borderId="10" xfId="50" applyFont="1" applyFill="1" applyBorder="1" applyAlignment="1">
      <alignment horizontal="left" vertical="center" wrapText="1"/>
    </xf>
    <xf numFmtId="0" fontId="1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10" fillId="2" borderId="1" xfId="51" applyFont="1" applyFill="1" applyBorder="1" applyAlignment="1" quotePrefix="1">
      <alignment horizontal="left" vertical="center" wrapText="1"/>
    </xf>
    <xf numFmtId="0" fontId="19" fillId="2" borderId="1" xfId="0" applyFont="1" applyFill="1" applyBorder="1" applyAlignment="1" quotePrefix="1">
      <alignment horizontal="left" vertical="center" wrapText="1"/>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2008版培养方案附表1-4" xfId="49"/>
    <cellStyle name="常规_2000届教学计划" xfId="50"/>
    <cellStyle name="常规 2" xfId="51"/>
    <cellStyle name="常规 5" xfId="52"/>
    <cellStyle name="常规 7" xfId="53"/>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externalLink" Target="externalLinks/externalLink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1</xdr:row>
      <xdr:rowOff>0</xdr:rowOff>
    </xdr:from>
    <xdr:to>
      <xdr:col>3</xdr:col>
      <xdr:colOff>19050</xdr:colOff>
      <xdr:row>3</xdr:row>
      <xdr:rowOff>9525</xdr:rowOff>
    </xdr:to>
    <xdr:grpSp>
      <xdr:nvGrpSpPr>
        <xdr:cNvPr id="14" name="组合 10"/>
        <xdr:cNvGrpSpPr/>
      </xdr:nvGrpSpPr>
      <xdr:grpSpPr>
        <a:xfrm>
          <a:off x="0" y="223520"/>
          <a:ext cx="2628900" cy="1057275"/>
          <a:chOff x="1" y="447674"/>
          <a:chExt cx="3143249" cy="538841"/>
        </a:xfrm>
      </xdr:grpSpPr>
      <xdr:sp>
        <xdr:nvSpPr>
          <xdr:cNvPr id="15" name="Line 5"/>
          <xdr:cNvSpPr>
            <a:spLocks noChangeShapeType="1"/>
          </xdr:cNvSpPr>
        </xdr:nvSpPr>
        <xdr:spPr>
          <a:xfrm>
            <a:off x="1" y="706211"/>
            <a:ext cx="3143249" cy="259897"/>
          </a:xfrm>
          <a:prstGeom prst="line">
            <a:avLst/>
          </a:prstGeom>
          <a:noFill/>
          <a:ln w="9525">
            <a:solidFill>
              <a:srgbClr val="000000"/>
            </a:solidFill>
            <a:round/>
          </a:ln>
        </xdr:spPr>
      </xdr:sp>
      <xdr:sp>
        <xdr:nvSpPr>
          <xdr:cNvPr id="16" name="Line 6"/>
          <xdr:cNvSpPr>
            <a:spLocks noChangeShapeType="1"/>
          </xdr:cNvSpPr>
        </xdr:nvSpPr>
        <xdr:spPr>
          <a:xfrm flipH="1" flipV="1">
            <a:off x="688521" y="447674"/>
            <a:ext cx="2434318" cy="511629"/>
          </a:xfrm>
          <a:prstGeom prst="line">
            <a:avLst/>
          </a:prstGeom>
          <a:noFill/>
          <a:ln w="9525">
            <a:solidFill>
              <a:srgbClr val="000000"/>
            </a:solidFill>
            <a:round/>
          </a:ln>
        </xdr:spPr>
      </xdr:sp>
      <xdr:sp>
        <xdr:nvSpPr>
          <xdr:cNvPr id="17" name="TextBox 24"/>
          <xdr:cNvSpPr txBox="1"/>
        </xdr:nvSpPr>
        <xdr:spPr>
          <a:xfrm>
            <a:off x="2473216" y="534273"/>
            <a:ext cx="532086" cy="2213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zh-CN" altLang="en-US" sz="1100">
                <a:latin typeface="黑体" panose="02010609060101010101" pitchFamily="49" charset="-122"/>
                <a:ea typeface="黑体" panose="02010609060101010101" pitchFamily="49" charset="-122"/>
              </a:rPr>
              <a:t>学期</a:t>
            </a:r>
            <a:endParaRPr lang="zh-CN" altLang="en-US" sz="1100">
              <a:latin typeface="黑体" panose="02010609060101010101" pitchFamily="49" charset="-122"/>
              <a:ea typeface="黑体" panose="02010609060101010101" pitchFamily="49" charset="-122"/>
            </a:endParaRPr>
          </a:p>
        </xdr:txBody>
      </xdr:sp>
      <xdr:sp>
        <xdr:nvSpPr>
          <xdr:cNvPr id="18" name="TextBox 25"/>
          <xdr:cNvSpPr txBox="1"/>
        </xdr:nvSpPr>
        <xdr:spPr>
          <a:xfrm>
            <a:off x="817837" y="515029"/>
            <a:ext cx="620767" cy="2213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zh-CN" altLang="en-US" sz="1100">
                <a:latin typeface="黑体" panose="02010609060101010101" pitchFamily="49" charset="-122"/>
                <a:ea typeface="黑体" panose="02010609060101010101" pitchFamily="49" charset="-122"/>
              </a:rPr>
              <a:t>学时</a:t>
            </a:r>
            <a:endParaRPr lang="zh-CN" altLang="en-US" sz="1100">
              <a:latin typeface="黑体" panose="02010609060101010101" pitchFamily="49" charset="-122"/>
              <a:ea typeface="黑体" panose="02010609060101010101" pitchFamily="49" charset="-122"/>
            </a:endParaRPr>
          </a:p>
        </xdr:txBody>
      </xdr:sp>
      <xdr:sp>
        <xdr:nvSpPr>
          <xdr:cNvPr id="19" name="TextBox 26"/>
          <xdr:cNvSpPr txBox="1"/>
        </xdr:nvSpPr>
        <xdr:spPr>
          <a:xfrm>
            <a:off x="88682" y="726717"/>
            <a:ext cx="620767" cy="259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zh-CN" altLang="en-US" sz="1100">
                <a:latin typeface="黑体" panose="02010609060101010101" pitchFamily="49" charset="-122"/>
                <a:ea typeface="黑体" panose="02010609060101010101" pitchFamily="49" charset="-122"/>
              </a:rPr>
              <a:t>类别</a:t>
            </a:r>
            <a:endParaRPr lang="zh-CN" altLang="en-US" sz="1100">
              <a:latin typeface="黑体" panose="02010609060101010101" pitchFamily="49" charset="-122"/>
              <a:ea typeface="黑体" panose="02010609060101010101" pitchFamily="49" charset="-122"/>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5105;&#30340;&#25991;&#26723;\tencent%20files\26699188\filerecv\2023&#22823;&#29289;&#23454;&#39564;%20&#38468;&#34920;5&#65288;&#32456;&#31295;&#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表5-开设学期2"/>
      <sheetName val="附表5-开设学期3"/>
    </sheetNames>
    <sheetDataSet>
      <sheetData sheetId="0"/>
      <sheetData sheetId="1">
        <row r="5">
          <cell r="C5" t="str">
            <v>A110024
大学物理实验</v>
          </cell>
          <cell r="D5">
            <v>1.5</v>
          </cell>
          <cell r="E5">
            <v>35</v>
          </cell>
          <cell r="F5">
            <v>140</v>
          </cell>
          <cell r="G5">
            <v>48</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A521"/>
  <sheetViews>
    <sheetView zoomScale="160" zoomScaleNormal="160" workbookViewId="0">
      <pane xSplit="21" ySplit="4" topLeftCell="V25" activePane="bottomRight" state="frozen"/>
      <selection/>
      <selection pane="topRight"/>
      <selection pane="bottomLeft"/>
      <selection pane="bottomRight" activeCell="C33" sqref="C33:F33"/>
    </sheetView>
  </sheetViews>
  <sheetFormatPr defaultColWidth="9" defaultRowHeight="13.85"/>
  <cols>
    <col min="1" max="1" width="7.50442477876106" customWidth="1"/>
    <col min="2" max="2" width="5.87610619469027" customWidth="1"/>
    <col min="3" max="3" width="4.75221238938053" customWidth="1"/>
    <col min="5" max="5" width="5.50442477876106" customWidth="1"/>
    <col min="6" max="6" width="5.12389380530973" customWidth="1"/>
    <col min="7" max="7" width="4.12389380530973" customWidth="1"/>
    <col min="8" max="8" width="2.87610619469027" customWidth="1"/>
    <col min="9" max="10" width="3.75221238938053" customWidth="1"/>
    <col min="11" max="11" width="3.75221238938053" style="318" customWidth="1"/>
    <col min="12" max="12" width="4" customWidth="1"/>
    <col min="13" max="13" width="4.12389380530973" customWidth="1"/>
    <col min="14" max="15" width="4" customWidth="1"/>
    <col min="16" max="16" width="3.3716814159292" customWidth="1"/>
    <col min="17" max="17" width="3.75221238938053" customWidth="1"/>
    <col min="18" max="18" width="4.12389380530973" customWidth="1"/>
    <col min="19" max="19" width="3.87610619469027" customWidth="1"/>
    <col min="20" max="20" width="5.75221238938053" customWidth="1"/>
  </cols>
  <sheetData>
    <row r="1" ht="27" customHeight="1" spans="1:21">
      <c r="A1" s="319" t="s">
        <v>0</v>
      </c>
      <c r="B1" s="319"/>
      <c r="C1" s="319"/>
      <c r="D1" s="319"/>
      <c r="E1" s="319"/>
      <c r="F1" s="319"/>
      <c r="G1" s="319"/>
      <c r="H1" s="319"/>
      <c r="I1" s="319"/>
      <c r="J1" s="319"/>
      <c r="K1" s="319"/>
      <c r="L1" s="319"/>
      <c r="M1" s="319"/>
      <c r="N1" s="319"/>
      <c r="O1" s="319"/>
      <c r="P1" s="319"/>
      <c r="Q1" s="319"/>
      <c r="R1" s="319"/>
      <c r="S1" s="319"/>
      <c r="T1" s="319"/>
      <c r="U1" s="319"/>
    </row>
    <row r="2" ht="14.25" customHeight="1" spans="1:21">
      <c r="A2" s="320" t="s">
        <v>1</v>
      </c>
      <c r="B2" s="321"/>
      <c r="C2" s="322" t="s">
        <v>2</v>
      </c>
      <c r="D2" s="322" t="s">
        <v>3</v>
      </c>
      <c r="E2" s="323" t="s">
        <v>4</v>
      </c>
      <c r="F2" s="322" t="s">
        <v>5</v>
      </c>
      <c r="G2" s="322" t="s">
        <v>6</v>
      </c>
      <c r="H2" s="324" t="s">
        <v>7</v>
      </c>
      <c r="I2" s="364"/>
      <c r="J2" s="365"/>
      <c r="K2" s="366" t="s">
        <v>8</v>
      </c>
      <c r="L2" s="366"/>
      <c r="M2" s="366"/>
      <c r="N2" s="366"/>
      <c r="O2" s="366"/>
      <c r="P2" s="366"/>
      <c r="Q2" s="366"/>
      <c r="R2" s="366"/>
      <c r="S2" s="322" t="s">
        <v>9</v>
      </c>
      <c r="T2" s="322" t="s">
        <v>10</v>
      </c>
      <c r="U2" s="322" t="s">
        <v>11</v>
      </c>
    </row>
    <row r="3" spans="1:21">
      <c r="A3" s="325"/>
      <c r="B3" s="326"/>
      <c r="C3" s="327"/>
      <c r="D3" s="327"/>
      <c r="E3" s="328"/>
      <c r="F3" s="327"/>
      <c r="G3" s="327"/>
      <c r="H3" s="322" t="s">
        <v>12</v>
      </c>
      <c r="I3" s="322" t="s">
        <v>13</v>
      </c>
      <c r="J3" s="322" t="s">
        <v>14</v>
      </c>
      <c r="K3" s="324" t="s">
        <v>15</v>
      </c>
      <c r="L3" s="364"/>
      <c r="M3" s="324" t="s">
        <v>16</v>
      </c>
      <c r="N3" s="364"/>
      <c r="O3" s="324" t="s">
        <v>17</v>
      </c>
      <c r="P3" s="364"/>
      <c r="Q3" s="324" t="s">
        <v>18</v>
      </c>
      <c r="R3" s="365"/>
      <c r="S3" s="327"/>
      <c r="T3" s="327"/>
      <c r="U3" s="327"/>
    </row>
    <row r="4" spans="1:21">
      <c r="A4" s="329"/>
      <c r="B4" s="330"/>
      <c r="C4" s="327"/>
      <c r="D4" s="327"/>
      <c r="E4" s="331"/>
      <c r="F4" s="332"/>
      <c r="G4" s="332"/>
      <c r="H4" s="332"/>
      <c r="I4" s="332"/>
      <c r="J4" s="332"/>
      <c r="K4" s="366">
        <v>1</v>
      </c>
      <c r="L4" s="366">
        <v>2</v>
      </c>
      <c r="M4" s="366">
        <v>3</v>
      </c>
      <c r="N4" s="366">
        <v>4</v>
      </c>
      <c r="O4" s="366">
        <v>5</v>
      </c>
      <c r="P4" s="366">
        <v>6</v>
      </c>
      <c r="Q4" s="366">
        <v>7</v>
      </c>
      <c r="R4" s="366">
        <v>8</v>
      </c>
      <c r="S4" s="332"/>
      <c r="T4" s="332"/>
      <c r="U4" s="332"/>
    </row>
    <row r="5" ht="21" customHeight="1" spans="1:21">
      <c r="A5" s="333" t="s">
        <v>19</v>
      </c>
      <c r="B5" s="334" t="s">
        <v>20</v>
      </c>
      <c r="C5" s="335" t="s">
        <v>21</v>
      </c>
      <c r="D5" s="109" t="s">
        <v>22</v>
      </c>
      <c r="E5" s="336">
        <f t="shared" ref="E5:E7" si="0">F5/16</f>
        <v>3</v>
      </c>
      <c r="F5" s="337">
        <v>48</v>
      </c>
      <c r="G5" s="337">
        <v>32</v>
      </c>
      <c r="H5" s="337"/>
      <c r="I5" s="337"/>
      <c r="J5" s="337">
        <v>16</v>
      </c>
      <c r="K5" s="337"/>
      <c r="L5" s="337">
        <v>48</v>
      </c>
      <c r="M5" s="337"/>
      <c r="N5" s="337"/>
      <c r="O5" s="337"/>
      <c r="P5" s="337"/>
      <c r="Q5" s="370"/>
      <c r="R5" s="371"/>
      <c r="S5" s="371">
        <v>2</v>
      </c>
      <c r="T5" s="337" t="s">
        <v>23</v>
      </c>
      <c r="U5" s="352" t="s">
        <v>24</v>
      </c>
    </row>
    <row r="6" ht="40.5" spans="1:21">
      <c r="A6" s="338"/>
      <c r="B6" s="339"/>
      <c r="C6" s="335" t="s">
        <v>25</v>
      </c>
      <c r="D6" s="109" t="s">
        <v>26</v>
      </c>
      <c r="E6" s="336">
        <f t="shared" si="0"/>
        <v>4</v>
      </c>
      <c r="F6" s="337">
        <v>64</v>
      </c>
      <c r="G6" s="337">
        <v>48</v>
      </c>
      <c r="H6" s="337"/>
      <c r="I6" s="337"/>
      <c r="J6" s="337">
        <v>16</v>
      </c>
      <c r="K6" s="337"/>
      <c r="L6" s="337"/>
      <c r="M6" s="337"/>
      <c r="N6" s="337">
        <v>64</v>
      </c>
      <c r="O6" s="337"/>
      <c r="P6" s="337"/>
      <c r="Q6" s="370"/>
      <c r="R6" s="371"/>
      <c r="S6" s="371">
        <v>4</v>
      </c>
      <c r="T6" s="337" t="s">
        <v>23</v>
      </c>
      <c r="U6" s="356"/>
    </row>
    <row r="7" ht="20.25" spans="1:21">
      <c r="A7" s="338"/>
      <c r="B7" s="339"/>
      <c r="C7" s="335" t="s">
        <v>27</v>
      </c>
      <c r="D7" s="109" t="s">
        <v>28</v>
      </c>
      <c r="E7" s="336">
        <f t="shared" si="0"/>
        <v>4</v>
      </c>
      <c r="F7" s="337">
        <v>64</v>
      </c>
      <c r="G7" s="337">
        <v>48</v>
      </c>
      <c r="H7" s="337"/>
      <c r="I7" s="337"/>
      <c r="J7" s="337">
        <v>16</v>
      </c>
      <c r="K7" s="337"/>
      <c r="L7" s="337"/>
      <c r="M7" s="337">
        <v>64</v>
      </c>
      <c r="N7" s="337"/>
      <c r="O7" s="337"/>
      <c r="P7" s="337"/>
      <c r="Q7" s="370"/>
      <c r="R7" s="371"/>
      <c r="S7" s="371">
        <v>3</v>
      </c>
      <c r="T7" s="337" t="s">
        <v>23</v>
      </c>
      <c r="U7" s="356"/>
    </row>
    <row r="8" ht="20.25" spans="1:31">
      <c r="A8" s="338"/>
      <c r="B8" s="339"/>
      <c r="C8" s="335" t="s">
        <v>29</v>
      </c>
      <c r="D8" s="109" t="s">
        <v>30</v>
      </c>
      <c r="E8" s="336">
        <v>4</v>
      </c>
      <c r="F8" s="337">
        <v>36</v>
      </c>
      <c r="G8" s="337">
        <v>16</v>
      </c>
      <c r="H8" s="340"/>
      <c r="I8" s="367"/>
      <c r="J8" s="337">
        <v>20</v>
      </c>
      <c r="K8" s="337">
        <v>36</v>
      </c>
      <c r="L8" s="340"/>
      <c r="M8" s="340"/>
      <c r="N8" s="367"/>
      <c r="O8" s="367"/>
      <c r="P8" s="340"/>
      <c r="Q8" s="340"/>
      <c r="R8" s="367"/>
      <c r="S8" s="367">
        <v>1</v>
      </c>
      <c r="T8" s="337" t="s">
        <v>31</v>
      </c>
      <c r="U8" s="356"/>
      <c r="AE8" t="s">
        <v>32</v>
      </c>
    </row>
    <row r="9" ht="20.25" spans="1:24">
      <c r="A9" s="338"/>
      <c r="B9" s="339"/>
      <c r="C9" s="335" t="s">
        <v>33</v>
      </c>
      <c r="D9" s="109" t="s">
        <v>34</v>
      </c>
      <c r="E9" s="336">
        <f>F9/16</f>
        <v>3</v>
      </c>
      <c r="F9" s="337">
        <v>48</v>
      </c>
      <c r="G9" s="337">
        <v>32</v>
      </c>
      <c r="H9" s="337"/>
      <c r="I9" s="337"/>
      <c r="J9" s="337">
        <v>16</v>
      </c>
      <c r="K9" s="337">
        <v>48</v>
      </c>
      <c r="L9" s="337"/>
      <c r="M9" s="337"/>
      <c r="N9" s="337"/>
      <c r="O9" s="337"/>
      <c r="P9" s="337"/>
      <c r="Q9" s="370"/>
      <c r="R9" s="371"/>
      <c r="S9" s="371">
        <v>1</v>
      </c>
      <c r="T9" s="337" t="s">
        <v>23</v>
      </c>
      <c r="U9" s="356"/>
      <c r="X9" t="s">
        <v>32</v>
      </c>
    </row>
    <row r="10" ht="30.4" spans="1:21">
      <c r="A10" s="338"/>
      <c r="B10" s="339"/>
      <c r="C10" s="335" t="s">
        <v>35</v>
      </c>
      <c r="D10" s="109" t="s">
        <v>36</v>
      </c>
      <c r="E10" s="336">
        <v>3</v>
      </c>
      <c r="F10" s="337">
        <v>48</v>
      </c>
      <c r="G10" s="337">
        <v>32</v>
      </c>
      <c r="H10" s="337"/>
      <c r="I10" s="337"/>
      <c r="J10" s="337">
        <v>16</v>
      </c>
      <c r="K10" s="337"/>
      <c r="L10" s="337"/>
      <c r="M10" s="337"/>
      <c r="N10" s="337"/>
      <c r="O10" s="337"/>
      <c r="P10" s="337"/>
      <c r="Q10" s="370"/>
      <c r="R10" s="371"/>
      <c r="S10" s="371">
        <v>4</v>
      </c>
      <c r="T10" s="337" t="s">
        <v>23</v>
      </c>
      <c r="U10" s="356"/>
    </row>
    <row r="11" spans="1:21">
      <c r="A11" s="338"/>
      <c r="B11" s="339"/>
      <c r="C11" s="335" t="s">
        <v>37</v>
      </c>
      <c r="D11" s="109" t="s">
        <v>38</v>
      </c>
      <c r="E11" s="336">
        <f t="shared" ref="E11:E18" si="1">F11/16</f>
        <v>0.5</v>
      </c>
      <c r="F11" s="337">
        <v>8</v>
      </c>
      <c r="G11" s="337">
        <v>8</v>
      </c>
      <c r="H11" s="337"/>
      <c r="I11" s="337"/>
      <c r="J11" s="337"/>
      <c r="K11" s="337">
        <v>8</v>
      </c>
      <c r="L11" s="337"/>
      <c r="M11" s="337"/>
      <c r="N11" s="337"/>
      <c r="O11" s="337"/>
      <c r="P11" s="337"/>
      <c r="Q11" s="370"/>
      <c r="R11" s="371"/>
      <c r="S11" s="371">
        <v>1</v>
      </c>
      <c r="T11" s="337" t="s">
        <v>23</v>
      </c>
      <c r="U11" s="356"/>
    </row>
    <row r="12" spans="1:21">
      <c r="A12" s="338"/>
      <c r="B12" s="339"/>
      <c r="C12" s="335" t="s">
        <v>39</v>
      </c>
      <c r="D12" s="109" t="s">
        <v>40</v>
      </c>
      <c r="E12" s="336">
        <f t="shared" si="1"/>
        <v>0.5</v>
      </c>
      <c r="F12" s="337">
        <v>8</v>
      </c>
      <c r="G12" s="337">
        <v>8</v>
      </c>
      <c r="H12" s="337"/>
      <c r="I12" s="337"/>
      <c r="J12" s="337"/>
      <c r="K12" s="337"/>
      <c r="L12" s="337"/>
      <c r="M12" s="337">
        <v>8</v>
      </c>
      <c r="N12" s="337"/>
      <c r="O12" s="337"/>
      <c r="P12" s="337"/>
      <c r="Q12" s="370"/>
      <c r="R12" s="371"/>
      <c r="S12" s="371">
        <v>3</v>
      </c>
      <c r="T12" s="337" t="s">
        <v>23</v>
      </c>
      <c r="U12" s="356"/>
    </row>
    <row r="13" spans="1:21">
      <c r="A13" s="338"/>
      <c r="B13" s="339"/>
      <c r="C13" s="335" t="s">
        <v>41</v>
      </c>
      <c r="D13" s="109" t="s">
        <v>42</v>
      </c>
      <c r="E13" s="336">
        <f t="shared" si="1"/>
        <v>0.5</v>
      </c>
      <c r="F13" s="337">
        <v>8</v>
      </c>
      <c r="G13" s="337">
        <v>8</v>
      </c>
      <c r="H13" s="337"/>
      <c r="I13" s="337"/>
      <c r="J13" s="337"/>
      <c r="K13" s="337"/>
      <c r="L13" s="337"/>
      <c r="M13" s="337"/>
      <c r="N13" s="337"/>
      <c r="O13" s="337">
        <v>8</v>
      </c>
      <c r="P13" s="337"/>
      <c r="Q13" s="370"/>
      <c r="R13" s="371"/>
      <c r="S13" s="371">
        <v>5</v>
      </c>
      <c r="T13" s="337" t="s">
        <v>23</v>
      </c>
      <c r="U13" s="356"/>
    </row>
    <row r="14" spans="1:21">
      <c r="A14" s="338"/>
      <c r="B14" s="339"/>
      <c r="C14" s="335" t="s">
        <v>43</v>
      </c>
      <c r="D14" s="109" t="s">
        <v>44</v>
      </c>
      <c r="E14" s="336">
        <f t="shared" si="1"/>
        <v>0.5</v>
      </c>
      <c r="F14" s="337">
        <v>8</v>
      </c>
      <c r="G14" s="337">
        <v>8</v>
      </c>
      <c r="H14" s="337"/>
      <c r="I14" s="337"/>
      <c r="J14" s="337"/>
      <c r="K14" s="337"/>
      <c r="L14" s="337"/>
      <c r="M14" s="337"/>
      <c r="N14" s="337"/>
      <c r="O14" s="337"/>
      <c r="P14" s="337">
        <v>8</v>
      </c>
      <c r="Q14" s="370"/>
      <c r="R14" s="371"/>
      <c r="S14" s="371">
        <v>6</v>
      </c>
      <c r="T14" s="337" t="s">
        <v>23</v>
      </c>
      <c r="U14" s="356"/>
    </row>
    <row r="15" spans="1:21">
      <c r="A15" s="338"/>
      <c r="B15" s="339"/>
      <c r="C15" s="335" t="s">
        <v>45</v>
      </c>
      <c r="D15" s="110" t="s">
        <v>46</v>
      </c>
      <c r="E15" s="336">
        <f t="shared" si="1"/>
        <v>3.5</v>
      </c>
      <c r="F15" s="337">
        <v>56</v>
      </c>
      <c r="G15" s="337">
        <v>56</v>
      </c>
      <c r="H15" s="337"/>
      <c r="I15" s="337"/>
      <c r="J15" s="337"/>
      <c r="K15" s="337">
        <v>56</v>
      </c>
      <c r="L15" s="337"/>
      <c r="M15" s="337"/>
      <c r="N15" s="337"/>
      <c r="O15" s="337"/>
      <c r="P15" s="337"/>
      <c r="Q15" s="370"/>
      <c r="R15" s="371"/>
      <c r="S15" s="371">
        <v>1</v>
      </c>
      <c r="T15" s="337" t="s">
        <v>23</v>
      </c>
      <c r="U15" s="356"/>
    </row>
    <row r="16" ht="15.75" customHeight="1" spans="1:21">
      <c r="A16" s="338"/>
      <c r="B16" s="339"/>
      <c r="C16" s="335" t="s">
        <v>47</v>
      </c>
      <c r="D16" s="110" t="s">
        <v>48</v>
      </c>
      <c r="E16" s="336">
        <f t="shared" si="1"/>
        <v>3.5</v>
      </c>
      <c r="F16" s="337">
        <v>56</v>
      </c>
      <c r="G16" s="337">
        <v>56</v>
      </c>
      <c r="H16" s="337"/>
      <c r="I16" s="337"/>
      <c r="J16" s="337"/>
      <c r="K16" s="337"/>
      <c r="L16" s="337">
        <v>56</v>
      </c>
      <c r="M16" s="337"/>
      <c r="N16" s="337"/>
      <c r="O16" s="337"/>
      <c r="P16" s="337"/>
      <c r="Q16" s="370"/>
      <c r="R16" s="371"/>
      <c r="S16" s="371">
        <v>2</v>
      </c>
      <c r="T16" s="337" t="s">
        <v>23</v>
      </c>
      <c r="U16" s="356"/>
    </row>
    <row r="17" ht="30.4" spans="1:21">
      <c r="A17" s="338"/>
      <c r="B17" s="339"/>
      <c r="C17" s="335" t="s">
        <v>49</v>
      </c>
      <c r="D17" s="110" t="s">
        <v>50</v>
      </c>
      <c r="E17" s="336">
        <f t="shared" si="1"/>
        <v>2</v>
      </c>
      <c r="F17" s="337">
        <v>32</v>
      </c>
      <c r="G17" s="337">
        <v>32</v>
      </c>
      <c r="H17" s="337"/>
      <c r="I17" s="337"/>
      <c r="J17" s="337"/>
      <c r="K17" s="337"/>
      <c r="L17" s="337"/>
      <c r="M17" s="337">
        <v>32</v>
      </c>
      <c r="N17" s="337"/>
      <c r="O17" s="337"/>
      <c r="P17" s="337"/>
      <c r="Q17" s="370"/>
      <c r="R17" s="371"/>
      <c r="S17" s="371">
        <v>3</v>
      </c>
      <c r="T17" s="337" t="s">
        <v>23</v>
      </c>
      <c r="U17" s="356"/>
    </row>
    <row r="18" ht="30.4" spans="1:21">
      <c r="A18" s="338"/>
      <c r="B18" s="339"/>
      <c r="C18" s="335" t="s">
        <v>51</v>
      </c>
      <c r="D18" s="110" t="s">
        <v>52</v>
      </c>
      <c r="E18" s="336">
        <f t="shared" si="1"/>
        <v>2</v>
      </c>
      <c r="F18" s="337">
        <v>32</v>
      </c>
      <c r="G18" s="337">
        <v>32</v>
      </c>
      <c r="H18" s="337"/>
      <c r="I18" s="337"/>
      <c r="J18" s="337"/>
      <c r="K18" s="337"/>
      <c r="L18" s="337"/>
      <c r="M18" s="337"/>
      <c r="N18" s="337">
        <v>32</v>
      </c>
      <c r="O18" s="337"/>
      <c r="P18" s="337"/>
      <c r="Q18" s="370"/>
      <c r="R18" s="371"/>
      <c r="S18" s="371">
        <v>4</v>
      </c>
      <c r="T18" s="337" t="s">
        <v>23</v>
      </c>
      <c r="U18" s="356"/>
    </row>
    <row r="19" spans="1:21">
      <c r="A19" s="338"/>
      <c r="B19" s="339"/>
      <c r="C19" s="335" t="s">
        <v>53</v>
      </c>
      <c r="D19" s="109" t="s">
        <v>54</v>
      </c>
      <c r="E19" s="336">
        <v>1</v>
      </c>
      <c r="F19" s="337">
        <v>36</v>
      </c>
      <c r="G19" s="337">
        <v>32</v>
      </c>
      <c r="H19" s="337"/>
      <c r="I19" s="337"/>
      <c r="J19" s="337">
        <v>4</v>
      </c>
      <c r="K19" s="337">
        <v>36</v>
      </c>
      <c r="L19" s="337"/>
      <c r="M19" s="337"/>
      <c r="N19" s="337"/>
      <c r="O19" s="337"/>
      <c r="P19" s="337"/>
      <c r="Q19" s="370"/>
      <c r="R19" s="371"/>
      <c r="S19" s="371">
        <v>1</v>
      </c>
      <c r="T19" s="337" t="s">
        <v>23</v>
      </c>
      <c r="U19" s="356"/>
    </row>
    <row r="20" spans="1:21">
      <c r="A20" s="338"/>
      <c r="B20" s="339"/>
      <c r="C20" s="335" t="s">
        <v>55</v>
      </c>
      <c r="D20" s="109" t="s">
        <v>56</v>
      </c>
      <c r="E20" s="336">
        <v>1</v>
      </c>
      <c r="F20" s="337">
        <v>36</v>
      </c>
      <c r="G20" s="337">
        <v>32</v>
      </c>
      <c r="H20" s="337"/>
      <c r="I20" s="337"/>
      <c r="J20" s="337">
        <v>4</v>
      </c>
      <c r="K20" s="337"/>
      <c r="L20" s="337">
        <v>36</v>
      </c>
      <c r="M20" s="337"/>
      <c r="N20" s="337"/>
      <c r="O20" s="337"/>
      <c r="P20" s="337"/>
      <c r="Q20" s="370"/>
      <c r="R20" s="371"/>
      <c r="S20" s="371">
        <v>2</v>
      </c>
      <c r="T20" s="337" t="s">
        <v>23</v>
      </c>
      <c r="U20" s="356"/>
    </row>
    <row r="21" spans="1:21">
      <c r="A21" s="338"/>
      <c r="B21" s="339"/>
      <c r="C21" s="335" t="s">
        <v>57</v>
      </c>
      <c r="D21" s="109" t="s">
        <v>58</v>
      </c>
      <c r="E21" s="336">
        <v>1</v>
      </c>
      <c r="F21" s="337">
        <v>36</v>
      </c>
      <c r="G21" s="337">
        <v>32</v>
      </c>
      <c r="H21" s="337"/>
      <c r="I21" s="337"/>
      <c r="J21" s="337">
        <v>4</v>
      </c>
      <c r="K21" s="337"/>
      <c r="L21" s="337"/>
      <c r="M21" s="337">
        <v>36</v>
      </c>
      <c r="N21" s="337"/>
      <c r="O21" s="337"/>
      <c r="P21" s="337"/>
      <c r="Q21" s="370"/>
      <c r="R21" s="371"/>
      <c r="S21" s="371">
        <v>3</v>
      </c>
      <c r="T21" s="337" t="s">
        <v>23</v>
      </c>
      <c r="U21" s="356"/>
    </row>
    <row r="22" spans="1:21">
      <c r="A22" s="338"/>
      <c r="B22" s="339"/>
      <c r="C22" s="335" t="s">
        <v>59</v>
      </c>
      <c r="D22" s="109" t="s">
        <v>60</v>
      </c>
      <c r="E22" s="336">
        <v>1</v>
      </c>
      <c r="F22" s="337">
        <v>36</v>
      </c>
      <c r="G22" s="337">
        <v>32</v>
      </c>
      <c r="H22" s="337"/>
      <c r="I22" s="337"/>
      <c r="J22" s="337">
        <v>4</v>
      </c>
      <c r="K22" s="337"/>
      <c r="L22" s="337"/>
      <c r="M22" s="337"/>
      <c r="N22" s="337">
        <v>36</v>
      </c>
      <c r="O22" s="337"/>
      <c r="P22" s="337"/>
      <c r="Q22" s="370"/>
      <c r="R22" s="371"/>
      <c r="S22" s="371">
        <v>4</v>
      </c>
      <c r="T22" s="337" t="s">
        <v>23</v>
      </c>
      <c r="U22" s="356"/>
    </row>
    <row r="23" spans="1:21">
      <c r="A23" s="338"/>
      <c r="B23" s="339"/>
      <c r="C23" s="335" t="s">
        <v>61</v>
      </c>
      <c r="D23" s="109" t="s">
        <v>62</v>
      </c>
      <c r="E23" s="336">
        <f t="shared" ref="E23:E26" si="2">F23/16</f>
        <v>5.5</v>
      </c>
      <c r="F23" s="337">
        <v>88</v>
      </c>
      <c r="G23" s="337">
        <v>88</v>
      </c>
      <c r="H23" s="337"/>
      <c r="I23" s="337"/>
      <c r="J23" s="337"/>
      <c r="K23" s="337">
        <v>88</v>
      </c>
      <c r="L23" s="337"/>
      <c r="M23" s="337"/>
      <c r="N23" s="337"/>
      <c r="O23" s="337"/>
      <c r="P23" s="337"/>
      <c r="Q23" s="370"/>
      <c r="R23" s="371"/>
      <c r="S23" s="371">
        <v>1</v>
      </c>
      <c r="T23" s="337" t="s">
        <v>23</v>
      </c>
      <c r="U23" s="356"/>
    </row>
    <row r="24" spans="1:21">
      <c r="A24" s="338"/>
      <c r="B24" s="339"/>
      <c r="C24" s="335" t="s">
        <v>63</v>
      </c>
      <c r="D24" s="109" t="s">
        <v>64</v>
      </c>
      <c r="E24" s="336">
        <f t="shared" si="2"/>
        <v>6</v>
      </c>
      <c r="F24" s="337">
        <v>96</v>
      </c>
      <c r="G24" s="337">
        <v>96</v>
      </c>
      <c r="H24" s="337"/>
      <c r="I24" s="337"/>
      <c r="J24" s="337"/>
      <c r="K24" s="337"/>
      <c r="L24" s="337">
        <v>96</v>
      </c>
      <c r="M24" s="337"/>
      <c r="N24" s="337"/>
      <c r="O24" s="337"/>
      <c r="P24" s="337"/>
      <c r="Q24" s="370"/>
      <c r="R24" s="371"/>
      <c r="S24" s="371">
        <v>2</v>
      </c>
      <c r="T24" s="337" t="s">
        <v>23</v>
      </c>
      <c r="U24" s="356"/>
    </row>
    <row r="25" spans="1:21">
      <c r="A25" s="338"/>
      <c r="B25" s="339"/>
      <c r="C25" s="335" t="s">
        <v>65</v>
      </c>
      <c r="D25" s="109" t="s">
        <v>66</v>
      </c>
      <c r="E25" s="336">
        <f t="shared" si="2"/>
        <v>3.5</v>
      </c>
      <c r="F25" s="337">
        <v>56</v>
      </c>
      <c r="G25" s="337">
        <v>56</v>
      </c>
      <c r="H25" s="337"/>
      <c r="I25" s="337"/>
      <c r="J25" s="337"/>
      <c r="K25" s="337"/>
      <c r="L25" s="337">
        <v>56</v>
      </c>
      <c r="M25" s="337"/>
      <c r="N25" s="337"/>
      <c r="O25" s="337"/>
      <c r="P25" s="337"/>
      <c r="Q25" s="370"/>
      <c r="R25" s="371"/>
      <c r="S25" s="371">
        <v>2</v>
      </c>
      <c r="T25" s="337" t="s">
        <v>23</v>
      </c>
      <c r="U25" s="356"/>
    </row>
    <row r="26" spans="1:21">
      <c r="A26" s="338"/>
      <c r="B26" s="339"/>
      <c r="C26" s="335" t="s">
        <v>67</v>
      </c>
      <c r="D26" s="109" t="s">
        <v>68</v>
      </c>
      <c r="E26" s="336">
        <f t="shared" si="2"/>
        <v>3.5</v>
      </c>
      <c r="F26" s="337">
        <v>56</v>
      </c>
      <c r="G26" s="337">
        <v>56</v>
      </c>
      <c r="H26" s="337"/>
      <c r="I26" s="337"/>
      <c r="J26" s="337"/>
      <c r="K26" s="337"/>
      <c r="L26" s="337"/>
      <c r="M26" s="337">
        <v>56</v>
      </c>
      <c r="N26" s="337"/>
      <c r="O26" s="337"/>
      <c r="P26" s="337"/>
      <c r="Q26" s="370"/>
      <c r="R26" s="371"/>
      <c r="S26" s="371">
        <v>3</v>
      </c>
      <c r="T26" s="337" t="s">
        <v>23</v>
      </c>
      <c r="U26" s="356"/>
    </row>
    <row r="27" spans="1:21">
      <c r="A27" s="338"/>
      <c r="B27" s="338"/>
      <c r="C27" s="341"/>
      <c r="D27" s="342" t="s">
        <v>69</v>
      </c>
      <c r="E27" s="79">
        <f>SUM(E5:E26)</f>
        <v>56.5</v>
      </c>
      <c r="F27" s="343">
        <f>SUM(F5:F26)</f>
        <v>956</v>
      </c>
      <c r="G27" s="343" t="s">
        <v>32</v>
      </c>
      <c r="H27" s="343"/>
      <c r="I27" s="343"/>
      <c r="J27" s="343" t="s">
        <v>32</v>
      </c>
      <c r="K27" s="343" t="s">
        <v>32</v>
      </c>
      <c r="L27" s="343" t="s">
        <v>32</v>
      </c>
      <c r="M27" s="343" t="s">
        <v>32</v>
      </c>
      <c r="N27" s="343" t="s">
        <v>32</v>
      </c>
      <c r="O27" s="343" t="s">
        <v>32</v>
      </c>
      <c r="P27" s="343" t="s">
        <v>32</v>
      </c>
      <c r="Q27" s="343"/>
      <c r="R27" s="343"/>
      <c r="S27" s="343"/>
      <c r="T27" s="372"/>
      <c r="U27" s="356"/>
    </row>
    <row r="28" spans="1:21">
      <c r="A28" s="338"/>
      <c r="B28" s="339"/>
      <c r="C28" s="335" t="s">
        <v>70</v>
      </c>
      <c r="D28" s="344" t="s">
        <v>71</v>
      </c>
      <c r="E28" s="79">
        <f t="shared" ref="E28:E34" si="3">F28/16</f>
        <v>3.5</v>
      </c>
      <c r="F28" s="337">
        <v>56</v>
      </c>
      <c r="G28" s="337">
        <v>40</v>
      </c>
      <c r="H28" s="337"/>
      <c r="I28" s="337">
        <v>8</v>
      </c>
      <c r="J28" s="337">
        <v>8</v>
      </c>
      <c r="K28" s="337">
        <v>56</v>
      </c>
      <c r="L28" s="337"/>
      <c r="M28" s="337"/>
      <c r="N28" s="337"/>
      <c r="O28" s="337"/>
      <c r="P28" s="337"/>
      <c r="Q28" s="337"/>
      <c r="R28" s="337"/>
      <c r="S28" s="337">
        <v>1</v>
      </c>
      <c r="T28" s="337" t="s">
        <v>72</v>
      </c>
      <c r="U28" s="356"/>
    </row>
    <row r="29" spans="1:21">
      <c r="A29" s="338"/>
      <c r="B29" s="339"/>
      <c r="C29" s="335" t="s">
        <v>73</v>
      </c>
      <c r="D29" s="344" t="s">
        <v>74</v>
      </c>
      <c r="E29" s="79">
        <f t="shared" si="3"/>
        <v>2.5</v>
      </c>
      <c r="F29" s="337">
        <v>40</v>
      </c>
      <c r="G29" s="337">
        <v>40</v>
      </c>
      <c r="H29" s="337"/>
      <c r="I29" s="337"/>
      <c r="J29" s="337"/>
      <c r="K29" s="337">
        <v>40</v>
      </c>
      <c r="L29" s="337"/>
      <c r="M29" s="337"/>
      <c r="N29" s="337"/>
      <c r="O29" s="337"/>
      <c r="P29" s="337"/>
      <c r="Q29" s="337"/>
      <c r="R29" s="337"/>
      <c r="S29" s="337">
        <v>1</v>
      </c>
      <c r="T29" s="337" t="s">
        <v>72</v>
      </c>
      <c r="U29" s="356"/>
    </row>
    <row r="30" ht="20.25" spans="1:21">
      <c r="A30" s="338"/>
      <c r="B30" s="339"/>
      <c r="C30" s="335" t="s">
        <v>75</v>
      </c>
      <c r="D30" s="344" t="s">
        <v>76</v>
      </c>
      <c r="E30" s="79">
        <f t="shared" si="3"/>
        <v>3.5</v>
      </c>
      <c r="F30" s="337">
        <v>56</v>
      </c>
      <c r="G30" s="337">
        <v>56</v>
      </c>
      <c r="H30" s="337"/>
      <c r="I30" s="337"/>
      <c r="J30" s="337"/>
      <c r="K30" s="337"/>
      <c r="L30" s="337">
        <v>56</v>
      </c>
      <c r="M30" s="337"/>
      <c r="N30" s="337"/>
      <c r="O30" s="337"/>
      <c r="P30" s="337"/>
      <c r="Q30" s="337"/>
      <c r="R30" s="337"/>
      <c r="S30" s="337">
        <v>2</v>
      </c>
      <c r="T30" s="337" t="s">
        <v>72</v>
      </c>
      <c r="U30" s="356"/>
    </row>
    <row r="31" ht="20.25" spans="1:21">
      <c r="A31" s="338"/>
      <c r="B31" s="339"/>
      <c r="C31" s="335" t="s">
        <v>77</v>
      </c>
      <c r="D31" s="344" t="s">
        <v>78</v>
      </c>
      <c r="E31" s="79">
        <f t="shared" si="3"/>
        <v>3.5</v>
      </c>
      <c r="F31" s="337">
        <v>56</v>
      </c>
      <c r="G31" s="337">
        <v>56</v>
      </c>
      <c r="H31" s="337"/>
      <c r="I31" s="337"/>
      <c r="J31" s="337"/>
      <c r="K31" s="337"/>
      <c r="L31" s="337"/>
      <c r="M31" s="337">
        <v>56</v>
      </c>
      <c r="N31" s="337"/>
      <c r="O31" s="337"/>
      <c r="P31" s="337"/>
      <c r="Q31" s="337"/>
      <c r="R31" s="337"/>
      <c r="S31" s="337">
        <v>3</v>
      </c>
      <c r="T31" s="337" t="s">
        <v>72</v>
      </c>
      <c r="U31" s="356"/>
    </row>
    <row r="32" s="124" customFormat="1" ht="20.25" spans="1:21">
      <c r="A32" s="338"/>
      <c r="B32" s="339"/>
      <c r="C32" s="335" t="s">
        <v>79</v>
      </c>
      <c r="D32" s="344" t="s">
        <v>80</v>
      </c>
      <c r="E32" s="79">
        <f t="shared" si="3"/>
        <v>2.5</v>
      </c>
      <c r="F32" s="337">
        <v>40</v>
      </c>
      <c r="G32" s="337">
        <v>32</v>
      </c>
      <c r="H32" s="337"/>
      <c r="I32" s="337">
        <v>8</v>
      </c>
      <c r="J32" s="337"/>
      <c r="K32" s="337"/>
      <c r="L32" s="337"/>
      <c r="M32" s="337"/>
      <c r="N32" s="337">
        <v>40</v>
      </c>
      <c r="O32" s="337"/>
      <c r="P32" s="337"/>
      <c r="Q32" s="337"/>
      <c r="R32" s="337"/>
      <c r="S32" s="337">
        <v>4</v>
      </c>
      <c r="T32" s="337" t="s">
        <v>72</v>
      </c>
      <c r="U32" s="356"/>
    </row>
    <row r="33" spans="1:21">
      <c r="A33" s="338"/>
      <c r="B33" s="339"/>
      <c r="C33" s="335"/>
      <c r="D33" s="344" t="s">
        <v>81</v>
      </c>
      <c r="E33" s="79">
        <f t="shared" si="3"/>
        <v>3</v>
      </c>
      <c r="F33" s="337">
        <v>48</v>
      </c>
      <c r="G33" s="337">
        <v>40</v>
      </c>
      <c r="H33" s="337">
        <v>8</v>
      </c>
      <c r="I33" s="337"/>
      <c r="J33" s="337"/>
      <c r="K33" s="337"/>
      <c r="L33" s="337"/>
      <c r="M33" s="337"/>
      <c r="N33" s="337">
        <v>48</v>
      </c>
      <c r="O33" s="337"/>
      <c r="P33" s="337"/>
      <c r="Q33" s="337"/>
      <c r="R33" s="337"/>
      <c r="S33" s="337">
        <v>4</v>
      </c>
      <c r="T33" s="337" t="s">
        <v>72</v>
      </c>
      <c r="U33" s="356"/>
    </row>
    <row r="34" ht="20.25" spans="1:21">
      <c r="A34" s="338"/>
      <c r="B34" s="345"/>
      <c r="C34" s="335" t="s">
        <v>82</v>
      </c>
      <c r="D34" s="344" t="s">
        <v>83</v>
      </c>
      <c r="E34" s="79">
        <f t="shared" si="3"/>
        <v>3</v>
      </c>
      <c r="F34" s="337">
        <v>48</v>
      </c>
      <c r="G34" s="337">
        <v>48</v>
      </c>
      <c r="H34" s="337"/>
      <c r="I34" s="337"/>
      <c r="J34" s="337"/>
      <c r="K34" s="337">
        <v>48</v>
      </c>
      <c r="L34" s="337"/>
      <c r="M34" s="337"/>
      <c r="N34" s="337"/>
      <c r="O34" s="337"/>
      <c r="P34" s="337"/>
      <c r="Q34" s="337"/>
      <c r="R34" s="337"/>
      <c r="S34" s="337">
        <v>1</v>
      </c>
      <c r="T34" s="337" t="s">
        <v>72</v>
      </c>
      <c r="U34" s="356"/>
    </row>
    <row r="35" spans="1:21">
      <c r="A35" s="338"/>
      <c r="B35" s="346"/>
      <c r="C35" s="347"/>
      <c r="D35" s="348" t="s">
        <v>69</v>
      </c>
      <c r="E35" s="79">
        <f>SUM(E28:E34)</f>
        <v>21.5</v>
      </c>
      <c r="F35" s="343">
        <f>SUM(F28:F34)</f>
        <v>344</v>
      </c>
      <c r="G35" s="343" t="s">
        <v>32</v>
      </c>
      <c r="H35" s="343" t="s">
        <v>32</v>
      </c>
      <c r="I35" s="343" t="s">
        <v>32</v>
      </c>
      <c r="J35" s="343" t="s">
        <v>32</v>
      </c>
      <c r="K35" s="343" t="s">
        <v>32</v>
      </c>
      <c r="L35" s="343" t="s">
        <v>32</v>
      </c>
      <c r="M35" s="343" t="s">
        <v>32</v>
      </c>
      <c r="N35" s="343" t="s">
        <v>32</v>
      </c>
      <c r="O35" s="343"/>
      <c r="P35" s="343"/>
      <c r="Q35" s="343"/>
      <c r="R35" s="343"/>
      <c r="S35" s="343"/>
      <c r="T35" s="372"/>
      <c r="U35" s="363"/>
    </row>
    <row r="36" ht="27" customHeight="1" spans="1:21">
      <c r="A36" s="338"/>
      <c r="B36" s="349" t="s">
        <v>84</v>
      </c>
      <c r="C36" s="350" t="s">
        <v>85</v>
      </c>
      <c r="D36" s="351"/>
      <c r="E36" s="351"/>
      <c r="F36" s="351"/>
      <c r="G36" s="351"/>
      <c r="H36" s="351"/>
      <c r="I36" s="351"/>
      <c r="J36" s="351"/>
      <c r="K36" s="351"/>
      <c r="L36" s="351"/>
      <c r="M36" s="351"/>
      <c r="N36" s="351"/>
      <c r="O36" s="351"/>
      <c r="P36" s="351"/>
      <c r="Q36" s="351"/>
      <c r="R36" s="373"/>
      <c r="S36" s="374" t="s">
        <v>86</v>
      </c>
      <c r="T36" s="374" t="s">
        <v>87</v>
      </c>
      <c r="U36" s="356"/>
    </row>
    <row r="37" ht="10" customHeight="1" spans="1:21">
      <c r="A37" s="352" t="s">
        <v>88</v>
      </c>
      <c r="B37" s="353" t="s">
        <v>89</v>
      </c>
      <c r="C37" s="354" t="s">
        <v>90</v>
      </c>
      <c r="D37" s="355" t="s">
        <v>91</v>
      </c>
      <c r="E37" s="79">
        <f t="shared" ref="E37:E60" si="4">F37/16</f>
        <v>3.5</v>
      </c>
      <c r="F37" s="337">
        <v>56</v>
      </c>
      <c r="G37" s="337">
        <v>48</v>
      </c>
      <c r="H37" s="337">
        <v>8</v>
      </c>
      <c r="I37" s="337"/>
      <c r="J37" s="337"/>
      <c r="K37" s="337"/>
      <c r="L37" s="337">
        <v>56</v>
      </c>
      <c r="M37" s="337"/>
      <c r="N37" s="337"/>
      <c r="O37" s="337"/>
      <c r="P37" s="337"/>
      <c r="Q37" s="337"/>
      <c r="R37" s="337"/>
      <c r="S37" s="337">
        <v>2</v>
      </c>
      <c r="T37" s="337" t="s">
        <v>92</v>
      </c>
      <c r="U37" s="352" t="s">
        <v>93</v>
      </c>
    </row>
    <row r="38" ht="10" customHeight="1" spans="1:21">
      <c r="A38" s="356"/>
      <c r="B38" s="357"/>
      <c r="C38" s="354" t="s">
        <v>94</v>
      </c>
      <c r="D38" s="355" t="s">
        <v>95</v>
      </c>
      <c r="E38" s="79">
        <f t="shared" si="4"/>
        <v>2.5</v>
      </c>
      <c r="F38" s="337">
        <v>40</v>
      </c>
      <c r="G38" s="337">
        <v>32</v>
      </c>
      <c r="H38" s="337">
        <v>8</v>
      </c>
      <c r="I38" s="337"/>
      <c r="J38" s="337"/>
      <c r="K38" s="337"/>
      <c r="L38" s="337"/>
      <c r="M38" s="337">
        <v>40</v>
      </c>
      <c r="N38" s="337"/>
      <c r="O38" s="337"/>
      <c r="P38" s="337"/>
      <c r="Q38" s="337"/>
      <c r="R38" s="337"/>
      <c r="S38" s="337">
        <v>3</v>
      </c>
      <c r="T38" s="337" t="s">
        <v>92</v>
      </c>
      <c r="U38" s="356"/>
    </row>
    <row r="39" ht="10" customHeight="1" spans="1:21">
      <c r="A39" s="356"/>
      <c r="B39" s="357"/>
      <c r="C39" s="354" t="s">
        <v>96</v>
      </c>
      <c r="D39" s="355" t="s">
        <v>97</v>
      </c>
      <c r="E39" s="79">
        <f t="shared" si="4"/>
        <v>4</v>
      </c>
      <c r="F39" s="337">
        <v>64</v>
      </c>
      <c r="G39" s="337">
        <v>52</v>
      </c>
      <c r="H39" s="337">
        <v>12</v>
      </c>
      <c r="I39" s="337"/>
      <c r="J39" s="337"/>
      <c r="K39" s="337"/>
      <c r="L39" s="337"/>
      <c r="M39" s="337">
        <v>64</v>
      </c>
      <c r="N39" s="368"/>
      <c r="O39" s="337"/>
      <c r="P39" s="337"/>
      <c r="Q39" s="337"/>
      <c r="R39" s="337"/>
      <c r="S39" s="337">
        <v>3</v>
      </c>
      <c r="T39" s="337" t="s">
        <v>92</v>
      </c>
      <c r="U39" s="356"/>
    </row>
    <row r="40" ht="10" customHeight="1" spans="1:21">
      <c r="A40" s="356"/>
      <c r="B40" s="357"/>
      <c r="C40" s="354" t="s">
        <v>98</v>
      </c>
      <c r="D40" s="355" t="s">
        <v>99</v>
      </c>
      <c r="E40" s="79">
        <f t="shared" si="4"/>
        <v>3.5</v>
      </c>
      <c r="F40" s="337">
        <v>56</v>
      </c>
      <c r="G40" s="337">
        <v>46</v>
      </c>
      <c r="H40" s="337">
        <v>10</v>
      </c>
      <c r="I40" s="337"/>
      <c r="J40" s="337"/>
      <c r="K40" s="337"/>
      <c r="L40" s="337"/>
      <c r="M40" s="337"/>
      <c r="N40" s="337">
        <v>56</v>
      </c>
      <c r="O40" s="368"/>
      <c r="P40" s="337"/>
      <c r="Q40" s="337"/>
      <c r="R40" s="337"/>
      <c r="S40" s="337">
        <v>4</v>
      </c>
      <c r="T40" s="337" t="s">
        <v>92</v>
      </c>
      <c r="U40" s="356"/>
    </row>
    <row r="41" ht="20.25" spans="1:21">
      <c r="A41" s="356"/>
      <c r="B41" s="357"/>
      <c r="C41" s="354" t="s">
        <v>100</v>
      </c>
      <c r="D41" s="355" t="s">
        <v>101</v>
      </c>
      <c r="E41" s="79">
        <f t="shared" si="4"/>
        <v>3</v>
      </c>
      <c r="F41" s="337">
        <v>48</v>
      </c>
      <c r="G41" s="337">
        <v>40</v>
      </c>
      <c r="H41" s="337">
        <v>8</v>
      </c>
      <c r="I41" s="337"/>
      <c r="J41" s="337"/>
      <c r="K41" s="337"/>
      <c r="L41" s="337"/>
      <c r="M41" s="337"/>
      <c r="N41" s="337"/>
      <c r="O41" s="337">
        <v>48</v>
      </c>
      <c r="P41" s="337"/>
      <c r="Q41" s="337"/>
      <c r="R41" s="337"/>
      <c r="S41" s="337">
        <v>5</v>
      </c>
      <c r="T41" s="337" t="s">
        <v>92</v>
      </c>
      <c r="U41" s="356"/>
    </row>
    <row r="42" ht="20.25" spans="1:21">
      <c r="A42" s="356"/>
      <c r="B42" s="357"/>
      <c r="C42" s="354" t="s">
        <v>102</v>
      </c>
      <c r="D42" s="355" t="s">
        <v>103</v>
      </c>
      <c r="E42" s="79">
        <f t="shared" si="4"/>
        <v>4</v>
      </c>
      <c r="F42" s="337">
        <v>64</v>
      </c>
      <c r="G42" s="337">
        <v>56</v>
      </c>
      <c r="H42" s="337">
        <v>8</v>
      </c>
      <c r="I42" s="337"/>
      <c r="J42" s="337"/>
      <c r="K42" s="337"/>
      <c r="L42" s="337"/>
      <c r="M42" s="337"/>
      <c r="N42" s="337"/>
      <c r="O42" s="337">
        <v>64</v>
      </c>
      <c r="P42" s="337"/>
      <c r="Q42" s="337"/>
      <c r="R42" s="337"/>
      <c r="S42" s="337">
        <v>5</v>
      </c>
      <c r="T42" s="337" t="s">
        <v>92</v>
      </c>
      <c r="U42" s="356"/>
    </row>
    <row r="43" spans="1:21">
      <c r="A43" s="356"/>
      <c r="B43" s="357"/>
      <c r="C43" s="354" t="s">
        <v>104</v>
      </c>
      <c r="D43" s="358" t="s">
        <v>105</v>
      </c>
      <c r="E43" s="79">
        <f t="shared" si="4"/>
        <v>3.5</v>
      </c>
      <c r="F43" s="337">
        <v>56</v>
      </c>
      <c r="G43" s="337">
        <v>48</v>
      </c>
      <c r="H43" s="337">
        <v>8</v>
      </c>
      <c r="I43" s="337"/>
      <c r="J43" s="337"/>
      <c r="K43" s="337"/>
      <c r="L43" s="337"/>
      <c r="M43" s="337"/>
      <c r="N43" s="337"/>
      <c r="O43" s="337">
        <v>56</v>
      </c>
      <c r="P43" s="337"/>
      <c r="Q43" s="337"/>
      <c r="R43" s="337"/>
      <c r="S43" s="337">
        <v>5</v>
      </c>
      <c r="T43" s="337" t="s">
        <v>92</v>
      </c>
      <c r="U43" s="356"/>
    </row>
    <row r="44" ht="20.25" spans="1:21">
      <c r="A44" s="356"/>
      <c r="B44" s="357"/>
      <c r="C44" s="354" t="s">
        <v>106</v>
      </c>
      <c r="D44" s="355" t="s">
        <v>107</v>
      </c>
      <c r="E44" s="79">
        <f t="shared" si="4"/>
        <v>3</v>
      </c>
      <c r="F44" s="337">
        <v>48</v>
      </c>
      <c r="G44" s="337">
        <v>32</v>
      </c>
      <c r="H44" s="337">
        <v>16</v>
      </c>
      <c r="I44" s="337"/>
      <c r="J44" s="337"/>
      <c r="K44" s="337"/>
      <c r="L44" s="337"/>
      <c r="M44" s="337"/>
      <c r="N44" s="337"/>
      <c r="O44" s="337"/>
      <c r="P44" s="337">
        <v>48</v>
      </c>
      <c r="Q44" s="337"/>
      <c r="R44" s="337"/>
      <c r="S44" s="337">
        <v>6</v>
      </c>
      <c r="T44" s="337" t="s">
        <v>92</v>
      </c>
      <c r="U44" s="356"/>
    </row>
    <row r="45" ht="20.25" spans="1:21">
      <c r="A45" s="356"/>
      <c r="B45" s="357"/>
      <c r="C45" s="354" t="s">
        <v>108</v>
      </c>
      <c r="D45" s="355" t="s">
        <v>109</v>
      </c>
      <c r="E45" s="79">
        <f t="shared" si="4"/>
        <v>3</v>
      </c>
      <c r="F45" s="337">
        <v>48</v>
      </c>
      <c r="G45" s="337">
        <v>48</v>
      </c>
      <c r="H45" s="337"/>
      <c r="I45" s="337"/>
      <c r="J45" s="337"/>
      <c r="K45" s="337"/>
      <c r="L45" s="337"/>
      <c r="M45" s="337"/>
      <c r="N45" s="337">
        <v>48</v>
      </c>
      <c r="O45" s="337"/>
      <c r="P45" s="337"/>
      <c r="Q45" s="337"/>
      <c r="R45" s="337"/>
      <c r="S45" s="337">
        <v>4</v>
      </c>
      <c r="T45" s="337" t="s">
        <v>92</v>
      </c>
      <c r="U45" s="356"/>
    </row>
    <row r="46" spans="1:21">
      <c r="A46" s="356"/>
      <c r="B46" s="356"/>
      <c r="C46" s="359"/>
      <c r="D46" s="348" t="s">
        <v>69</v>
      </c>
      <c r="E46" s="79">
        <f>SUM(E37:E45)</f>
        <v>30</v>
      </c>
      <c r="F46" s="343">
        <f>SUM(F37:F45)</f>
        <v>480</v>
      </c>
      <c r="G46" s="343" t="s">
        <v>32</v>
      </c>
      <c r="H46" s="343" t="s">
        <v>32</v>
      </c>
      <c r="I46" s="343"/>
      <c r="J46" s="343"/>
      <c r="K46" s="343"/>
      <c r="L46" s="343" t="s">
        <v>32</v>
      </c>
      <c r="M46" s="343" t="s">
        <v>32</v>
      </c>
      <c r="N46" s="343" t="s">
        <v>32</v>
      </c>
      <c r="O46" s="343" t="s">
        <v>32</v>
      </c>
      <c r="P46" s="343" t="s">
        <v>32</v>
      </c>
      <c r="Q46" s="343" t="s">
        <v>32</v>
      </c>
      <c r="R46" s="343"/>
      <c r="S46" s="343"/>
      <c r="T46" s="372"/>
      <c r="U46" s="356"/>
    </row>
    <row r="47" ht="20.25" spans="1:21">
      <c r="A47" s="356"/>
      <c r="B47" s="357"/>
      <c r="C47" s="354" t="s">
        <v>110</v>
      </c>
      <c r="D47" s="355" t="s">
        <v>111</v>
      </c>
      <c r="E47" s="79">
        <f t="shared" si="4"/>
        <v>2</v>
      </c>
      <c r="F47" s="337">
        <v>32</v>
      </c>
      <c r="G47" s="337">
        <v>32</v>
      </c>
      <c r="H47" s="337"/>
      <c r="I47" s="337"/>
      <c r="J47" s="337"/>
      <c r="K47" s="337"/>
      <c r="L47" s="337"/>
      <c r="M47" s="337"/>
      <c r="N47" s="337"/>
      <c r="O47" s="337"/>
      <c r="P47" s="337"/>
      <c r="Q47" s="337">
        <v>40</v>
      </c>
      <c r="R47" s="337"/>
      <c r="S47" s="337">
        <v>4</v>
      </c>
      <c r="T47" s="337" t="s">
        <v>112</v>
      </c>
      <c r="U47" s="356"/>
    </row>
    <row r="48" ht="20.25" spans="1:21">
      <c r="A48" s="356"/>
      <c r="B48" s="357"/>
      <c r="C48" s="354" t="s">
        <v>113</v>
      </c>
      <c r="D48" s="355" t="s">
        <v>114</v>
      </c>
      <c r="E48" s="79">
        <f t="shared" si="4"/>
        <v>3.5</v>
      </c>
      <c r="F48" s="360">
        <v>56</v>
      </c>
      <c r="G48" s="360">
        <v>48</v>
      </c>
      <c r="H48" s="360">
        <v>8</v>
      </c>
      <c r="I48" s="369"/>
      <c r="J48" s="337"/>
      <c r="K48" s="337"/>
      <c r="L48" s="337"/>
      <c r="M48" s="337"/>
      <c r="N48" s="337">
        <v>56</v>
      </c>
      <c r="O48" s="337"/>
      <c r="P48" s="337"/>
      <c r="Q48" s="337">
        <f ca="1">SUM(Q8:Q49)</f>
        <v>0</v>
      </c>
      <c r="R48" s="337"/>
      <c r="S48" s="337">
        <v>4</v>
      </c>
      <c r="T48" s="337" t="s">
        <v>112</v>
      </c>
      <c r="U48" s="356"/>
    </row>
    <row r="49" spans="1:21">
      <c r="A49" s="356"/>
      <c r="B49" s="357"/>
      <c r="C49" s="354" t="s">
        <v>115</v>
      </c>
      <c r="D49" s="355" t="s">
        <v>116</v>
      </c>
      <c r="E49" s="79">
        <f t="shared" si="4"/>
        <v>2</v>
      </c>
      <c r="F49" s="337">
        <v>32</v>
      </c>
      <c r="G49" s="337">
        <v>32</v>
      </c>
      <c r="H49" s="337"/>
      <c r="I49" s="337"/>
      <c r="J49" s="337"/>
      <c r="K49" s="337"/>
      <c r="L49" s="337"/>
      <c r="M49" s="337"/>
      <c r="N49" s="337"/>
      <c r="O49" s="337"/>
      <c r="P49" s="337">
        <v>32</v>
      </c>
      <c r="Q49" s="337"/>
      <c r="R49" s="337"/>
      <c r="S49" s="337">
        <v>6</v>
      </c>
      <c r="T49" s="337" t="s">
        <v>112</v>
      </c>
      <c r="U49" s="356"/>
    </row>
    <row r="50" ht="20.25" spans="1:21">
      <c r="A50" s="356"/>
      <c r="B50" s="357"/>
      <c r="C50" s="354" t="s">
        <v>117</v>
      </c>
      <c r="D50" s="361" t="s">
        <v>118</v>
      </c>
      <c r="E50" s="79">
        <f t="shared" si="4"/>
        <v>2.5</v>
      </c>
      <c r="F50" s="362">
        <v>40</v>
      </c>
      <c r="G50" s="362">
        <v>40</v>
      </c>
      <c r="H50" s="362"/>
      <c r="I50" s="337"/>
      <c r="J50" s="337"/>
      <c r="K50" s="337"/>
      <c r="L50" s="337"/>
      <c r="M50" s="337">
        <v>40</v>
      </c>
      <c r="N50" s="337"/>
      <c r="O50" s="337"/>
      <c r="P50" s="337"/>
      <c r="Q50" s="337"/>
      <c r="R50" s="337"/>
      <c r="S50" s="337">
        <v>3</v>
      </c>
      <c r="T50" s="337" t="s">
        <v>112</v>
      </c>
      <c r="U50" s="356"/>
    </row>
    <row r="51" ht="20.25" spans="1:21">
      <c r="A51" s="356"/>
      <c r="B51" s="357"/>
      <c r="C51" s="354" t="s">
        <v>119</v>
      </c>
      <c r="D51" s="355" t="s">
        <v>120</v>
      </c>
      <c r="E51" s="79">
        <f t="shared" si="4"/>
        <v>2.5</v>
      </c>
      <c r="F51" s="337">
        <v>40</v>
      </c>
      <c r="G51" s="337">
        <v>32</v>
      </c>
      <c r="H51" s="337">
        <v>8</v>
      </c>
      <c r="I51" s="337"/>
      <c r="J51" s="337"/>
      <c r="K51" s="337"/>
      <c r="L51" s="337"/>
      <c r="M51" s="337"/>
      <c r="N51" s="337"/>
      <c r="O51" s="337">
        <v>40</v>
      </c>
      <c r="P51" s="337"/>
      <c r="Q51" s="337"/>
      <c r="R51" s="337"/>
      <c r="S51" s="337">
        <v>5</v>
      </c>
      <c r="T51" s="337" t="s">
        <v>112</v>
      </c>
      <c r="U51" s="356"/>
    </row>
    <row r="52" ht="20.25" spans="1:21">
      <c r="A52" s="356"/>
      <c r="B52" s="357"/>
      <c r="C52" s="354" t="s">
        <v>121</v>
      </c>
      <c r="D52" s="355" t="s">
        <v>122</v>
      </c>
      <c r="E52" s="79">
        <f t="shared" si="4"/>
        <v>2</v>
      </c>
      <c r="F52" s="337">
        <v>32</v>
      </c>
      <c r="G52" s="337">
        <v>24</v>
      </c>
      <c r="H52" s="337">
        <v>8</v>
      </c>
      <c r="I52" s="337"/>
      <c r="J52" s="337"/>
      <c r="K52" s="337"/>
      <c r="L52" s="337"/>
      <c r="M52" s="337"/>
      <c r="N52" s="337"/>
      <c r="O52" s="337"/>
      <c r="P52" s="337">
        <v>32</v>
      </c>
      <c r="Q52" s="337"/>
      <c r="R52" s="337"/>
      <c r="S52" s="337">
        <v>6</v>
      </c>
      <c r="T52" s="337" t="s">
        <v>112</v>
      </c>
      <c r="U52" s="356"/>
    </row>
    <row r="53" ht="20.25" spans="1:21">
      <c r="A53" s="356"/>
      <c r="B53" s="357"/>
      <c r="C53" s="354" t="s">
        <v>123</v>
      </c>
      <c r="D53" s="355" t="s">
        <v>124</v>
      </c>
      <c r="E53" s="79">
        <f t="shared" si="4"/>
        <v>2</v>
      </c>
      <c r="F53" s="337">
        <v>32</v>
      </c>
      <c r="G53" s="337">
        <v>32</v>
      </c>
      <c r="H53" s="337"/>
      <c r="I53" s="337"/>
      <c r="J53" s="337"/>
      <c r="K53" s="337"/>
      <c r="L53" s="337"/>
      <c r="M53" s="337"/>
      <c r="N53" s="337"/>
      <c r="O53" s="337">
        <v>32</v>
      </c>
      <c r="P53" s="337"/>
      <c r="Q53" s="337"/>
      <c r="R53" s="337"/>
      <c r="S53" s="337">
        <v>5</v>
      </c>
      <c r="T53" s="337" t="s">
        <v>112</v>
      </c>
      <c r="U53" s="356"/>
    </row>
    <row r="54" ht="30.4" spans="1:21">
      <c r="A54" s="356"/>
      <c r="B54" s="357"/>
      <c r="C54" s="354" t="s">
        <v>125</v>
      </c>
      <c r="D54" s="355" t="s">
        <v>126</v>
      </c>
      <c r="E54" s="79">
        <f t="shared" si="4"/>
        <v>1</v>
      </c>
      <c r="F54" s="337">
        <v>16</v>
      </c>
      <c r="G54" s="337">
        <v>16</v>
      </c>
      <c r="H54" s="337"/>
      <c r="I54" s="337"/>
      <c r="J54" s="337"/>
      <c r="K54" s="337"/>
      <c r="L54" s="337"/>
      <c r="M54" s="337">
        <v>16</v>
      </c>
      <c r="N54" s="337"/>
      <c r="O54" s="337"/>
      <c r="P54" s="337"/>
      <c r="Q54" s="337"/>
      <c r="R54" s="337"/>
      <c r="S54" s="337">
        <v>3</v>
      </c>
      <c r="T54" s="337" t="s">
        <v>112</v>
      </c>
      <c r="U54" s="356"/>
    </row>
    <row r="55" spans="1:21">
      <c r="A55" s="356"/>
      <c r="B55" s="363"/>
      <c r="C55" s="354" t="s">
        <v>32</v>
      </c>
      <c r="D55" s="348" t="s">
        <v>69</v>
      </c>
      <c r="E55" s="79">
        <f>SUM(E47:E54)</f>
        <v>17.5</v>
      </c>
      <c r="F55" s="343">
        <f>SUM(F47:F54)</f>
        <v>280</v>
      </c>
      <c r="G55" s="343" t="s">
        <v>32</v>
      </c>
      <c r="H55" s="343" t="s">
        <v>32</v>
      </c>
      <c r="I55" s="343" t="s">
        <v>32</v>
      </c>
      <c r="J55" s="343"/>
      <c r="K55" s="343"/>
      <c r="L55" s="343"/>
      <c r="M55" s="343" t="s">
        <v>32</v>
      </c>
      <c r="N55" s="343" t="s">
        <v>32</v>
      </c>
      <c r="O55" s="343" t="s">
        <v>32</v>
      </c>
      <c r="P55" s="343" t="s">
        <v>32</v>
      </c>
      <c r="Q55" s="343"/>
      <c r="R55" s="343"/>
      <c r="S55" s="343"/>
      <c r="T55" s="372"/>
      <c r="U55" s="363"/>
    </row>
    <row r="56" ht="20.25" spans="1:21">
      <c r="A56" s="356"/>
      <c r="B56" s="357"/>
      <c r="C56" s="354" t="s">
        <v>127</v>
      </c>
      <c r="D56" s="358" t="s">
        <v>128</v>
      </c>
      <c r="E56" s="79">
        <f t="shared" si="4"/>
        <v>2.5</v>
      </c>
      <c r="F56" s="337">
        <v>40</v>
      </c>
      <c r="G56" s="337">
        <v>32</v>
      </c>
      <c r="H56" s="337">
        <v>8</v>
      </c>
      <c r="I56" s="337"/>
      <c r="J56" s="337"/>
      <c r="K56" s="337"/>
      <c r="L56" s="337">
        <v>40</v>
      </c>
      <c r="M56" s="337"/>
      <c r="N56" s="337"/>
      <c r="O56" s="337"/>
      <c r="P56" s="337"/>
      <c r="Q56" s="337"/>
      <c r="R56" s="337"/>
      <c r="S56" s="337">
        <v>2</v>
      </c>
      <c r="T56" s="337" t="s">
        <v>129</v>
      </c>
      <c r="U56" s="356"/>
    </row>
    <row r="57" ht="31.5" customHeight="1" spans="1:21">
      <c r="A57" s="356"/>
      <c r="B57" s="357" t="s">
        <v>130</v>
      </c>
      <c r="C57" s="354" t="s">
        <v>131</v>
      </c>
      <c r="D57" s="355" t="s">
        <v>132</v>
      </c>
      <c r="E57" s="79">
        <f t="shared" si="4"/>
        <v>2.5</v>
      </c>
      <c r="F57" s="337">
        <v>40</v>
      </c>
      <c r="G57" s="337">
        <v>32</v>
      </c>
      <c r="H57" s="337">
        <v>8</v>
      </c>
      <c r="I57" s="337"/>
      <c r="J57" s="337"/>
      <c r="K57" s="337"/>
      <c r="L57" s="337"/>
      <c r="M57" s="337">
        <v>40</v>
      </c>
      <c r="N57" s="368"/>
      <c r="O57" s="337"/>
      <c r="P57" s="337"/>
      <c r="Q57" s="337"/>
      <c r="R57" s="337"/>
      <c r="S57" s="337">
        <v>3</v>
      </c>
      <c r="T57" s="337" t="s">
        <v>129</v>
      </c>
      <c r="U57" s="356" t="s">
        <v>133</v>
      </c>
    </row>
    <row r="58" ht="20.25" spans="1:21">
      <c r="A58" s="356"/>
      <c r="B58" s="357"/>
      <c r="C58" s="354" t="s">
        <v>134</v>
      </c>
      <c r="D58" s="355" t="s">
        <v>135</v>
      </c>
      <c r="E58" s="79">
        <f t="shared" si="4"/>
        <v>2.5</v>
      </c>
      <c r="F58" s="337">
        <v>40</v>
      </c>
      <c r="G58" s="337">
        <v>32</v>
      </c>
      <c r="H58" s="337">
        <v>8</v>
      </c>
      <c r="I58" s="337"/>
      <c r="J58" s="337"/>
      <c r="K58" s="337"/>
      <c r="L58" s="337"/>
      <c r="M58" s="337"/>
      <c r="N58" s="337"/>
      <c r="O58" s="337"/>
      <c r="P58" s="337">
        <v>40</v>
      </c>
      <c r="Q58" s="337"/>
      <c r="R58" s="337"/>
      <c r="S58" s="337">
        <v>6</v>
      </c>
      <c r="T58" s="337" t="s">
        <v>129</v>
      </c>
      <c r="U58" s="356"/>
    </row>
    <row r="59" ht="20.25" spans="1:21">
      <c r="A59" s="356"/>
      <c r="B59" s="357"/>
      <c r="C59" s="354" t="s">
        <v>136</v>
      </c>
      <c r="D59" s="355" t="s">
        <v>137</v>
      </c>
      <c r="E59" s="79">
        <f t="shared" si="4"/>
        <v>2</v>
      </c>
      <c r="F59" s="337">
        <v>32</v>
      </c>
      <c r="G59" s="337">
        <v>32</v>
      </c>
      <c r="H59" s="337"/>
      <c r="I59" s="337"/>
      <c r="J59" s="337"/>
      <c r="K59" s="337"/>
      <c r="L59" s="337"/>
      <c r="M59" s="337"/>
      <c r="N59" s="337"/>
      <c r="O59" s="337"/>
      <c r="P59" s="337"/>
      <c r="Q59" s="337">
        <v>40</v>
      </c>
      <c r="R59" s="337"/>
      <c r="S59" s="337">
        <v>7</v>
      </c>
      <c r="T59" s="337" t="s">
        <v>129</v>
      </c>
      <c r="U59" s="356"/>
    </row>
    <row r="60" ht="20.25" spans="1:21">
      <c r="A60" s="356"/>
      <c r="B60" s="357"/>
      <c r="C60" s="354" t="s">
        <v>138</v>
      </c>
      <c r="D60" s="358" t="s">
        <v>139</v>
      </c>
      <c r="E60" s="79">
        <f t="shared" si="4"/>
        <v>2.5</v>
      </c>
      <c r="F60" s="337">
        <v>40</v>
      </c>
      <c r="G60" s="337">
        <v>24</v>
      </c>
      <c r="H60" s="337">
        <v>16</v>
      </c>
      <c r="I60" s="337"/>
      <c r="J60" s="337"/>
      <c r="K60" s="337"/>
      <c r="L60" s="337"/>
      <c r="M60" s="337"/>
      <c r="N60" s="337"/>
      <c r="O60" s="337"/>
      <c r="P60" s="337">
        <v>40</v>
      </c>
      <c r="Q60" s="337"/>
      <c r="R60" s="337"/>
      <c r="S60" s="337">
        <v>6</v>
      </c>
      <c r="T60" s="337" t="s">
        <v>129</v>
      </c>
      <c r="U60" s="356"/>
    </row>
    <row r="61" spans="1:21">
      <c r="A61" s="356"/>
      <c r="B61" s="357"/>
      <c r="C61" s="354" t="s">
        <v>140</v>
      </c>
      <c r="D61" s="358" t="s">
        <v>141</v>
      </c>
      <c r="E61" s="79">
        <f t="shared" ref="E61:E68" si="5">F61/16</f>
        <v>2.5</v>
      </c>
      <c r="F61" s="337">
        <v>40</v>
      </c>
      <c r="G61" s="337">
        <v>32</v>
      </c>
      <c r="H61" s="337">
        <v>8</v>
      </c>
      <c r="I61" s="337"/>
      <c r="J61" s="337"/>
      <c r="K61" s="337"/>
      <c r="L61" s="337"/>
      <c r="M61" s="337"/>
      <c r="N61" s="337"/>
      <c r="O61" s="337">
        <v>40</v>
      </c>
      <c r="P61" s="343"/>
      <c r="Q61" s="343"/>
      <c r="R61" s="343"/>
      <c r="S61" s="337">
        <v>5</v>
      </c>
      <c r="T61" s="337" t="s">
        <v>129</v>
      </c>
      <c r="U61" s="356"/>
    </row>
    <row r="62" spans="1:21">
      <c r="A62" s="356"/>
      <c r="B62" s="356"/>
      <c r="C62" s="359"/>
      <c r="D62" s="348" t="s">
        <v>69</v>
      </c>
      <c r="E62" s="79">
        <f>SUM(E56:E61)</f>
        <v>14.5</v>
      </c>
      <c r="F62" s="343">
        <f>SUM(F56:F61)</f>
        <v>232</v>
      </c>
      <c r="G62" s="343" t="s">
        <v>32</v>
      </c>
      <c r="H62" s="343" t="s">
        <v>32</v>
      </c>
      <c r="I62" s="343"/>
      <c r="J62" s="343"/>
      <c r="K62" s="343"/>
      <c r="L62" s="343"/>
      <c r="M62" s="343" t="s">
        <v>32</v>
      </c>
      <c r="N62" s="343"/>
      <c r="O62" s="343" t="s">
        <v>32</v>
      </c>
      <c r="P62" s="343" t="s">
        <v>32</v>
      </c>
      <c r="Q62" s="343" t="s">
        <v>32</v>
      </c>
      <c r="R62" s="343"/>
      <c r="S62" s="343"/>
      <c r="T62" s="372"/>
      <c r="U62" s="356"/>
    </row>
    <row r="63" ht="20.25" spans="1:21">
      <c r="A63" s="356"/>
      <c r="B63" s="357"/>
      <c r="C63" s="354" t="s">
        <v>142</v>
      </c>
      <c r="D63" s="344" t="s">
        <v>143</v>
      </c>
      <c r="E63" s="79">
        <f t="shared" si="5"/>
        <v>2</v>
      </c>
      <c r="F63" s="337">
        <v>32</v>
      </c>
      <c r="G63" s="337">
        <v>32</v>
      </c>
      <c r="H63" s="337"/>
      <c r="I63" s="337"/>
      <c r="J63" s="337"/>
      <c r="K63" s="337"/>
      <c r="L63" s="337"/>
      <c r="M63" s="337">
        <v>32</v>
      </c>
      <c r="N63" s="337"/>
      <c r="O63" s="337"/>
      <c r="P63" s="337"/>
      <c r="Q63" s="337"/>
      <c r="R63" s="337"/>
      <c r="S63" s="337">
        <v>3</v>
      </c>
      <c r="T63" s="337" t="s">
        <v>144</v>
      </c>
      <c r="U63" s="356"/>
    </row>
    <row r="64" spans="1:21">
      <c r="A64" s="356"/>
      <c r="B64" s="357"/>
      <c r="C64" s="354" t="s">
        <v>145</v>
      </c>
      <c r="D64" s="355" t="s">
        <v>146</v>
      </c>
      <c r="E64" s="79">
        <f t="shared" si="5"/>
        <v>2.5</v>
      </c>
      <c r="F64" s="337">
        <v>40</v>
      </c>
      <c r="G64" s="337">
        <v>32</v>
      </c>
      <c r="H64" s="337">
        <v>8</v>
      </c>
      <c r="I64" s="337"/>
      <c r="J64" s="337"/>
      <c r="K64" s="337"/>
      <c r="L64" s="337"/>
      <c r="M64" s="337">
        <v>40</v>
      </c>
      <c r="N64" s="337"/>
      <c r="O64" s="337"/>
      <c r="P64" s="337"/>
      <c r="Q64" s="337"/>
      <c r="R64" s="337"/>
      <c r="S64" s="337">
        <v>3</v>
      </c>
      <c r="T64" s="337" t="s">
        <v>144</v>
      </c>
      <c r="U64" s="356"/>
    </row>
    <row r="65" spans="1:21">
      <c r="A65" s="356"/>
      <c r="B65" s="357"/>
      <c r="C65" s="354" t="s">
        <v>147</v>
      </c>
      <c r="D65" s="355" t="s">
        <v>148</v>
      </c>
      <c r="E65" s="79">
        <f t="shared" si="5"/>
        <v>3</v>
      </c>
      <c r="F65" s="337">
        <v>48</v>
      </c>
      <c r="G65" s="337">
        <v>40</v>
      </c>
      <c r="H65" s="337">
        <v>8</v>
      </c>
      <c r="I65" s="337"/>
      <c r="J65" s="337"/>
      <c r="K65" s="337"/>
      <c r="L65" s="337"/>
      <c r="M65" s="337"/>
      <c r="N65" s="337"/>
      <c r="O65" s="337"/>
      <c r="P65" s="337">
        <v>32</v>
      </c>
      <c r="Q65" s="337"/>
      <c r="R65" s="337"/>
      <c r="S65" s="337">
        <v>5</v>
      </c>
      <c r="T65" s="337" t="s">
        <v>144</v>
      </c>
      <c r="U65" s="356"/>
    </row>
    <row r="66" ht="20.25" spans="1:21">
      <c r="A66" s="356"/>
      <c r="B66" s="357"/>
      <c r="C66" s="354" t="s">
        <v>149</v>
      </c>
      <c r="D66" s="358" t="s">
        <v>150</v>
      </c>
      <c r="E66" s="79">
        <f t="shared" si="5"/>
        <v>2</v>
      </c>
      <c r="F66" s="337">
        <v>32</v>
      </c>
      <c r="G66" s="337">
        <v>32</v>
      </c>
      <c r="H66" s="337"/>
      <c r="I66" s="337"/>
      <c r="J66" s="337"/>
      <c r="K66" s="337"/>
      <c r="L66" s="337"/>
      <c r="M66" s="337"/>
      <c r="N66" s="337">
        <v>32</v>
      </c>
      <c r="O66" s="337"/>
      <c r="P66" s="337"/>
      <c r="Q66" s="337"/>
      <c r="R66" s="337"/>
      <c r="S66" s="337">
        <v>4</v>
      </c>
      <c r="T66" s="337" t="s">
        <v>144</v>
      </c>
      <c r="U66" s="356"/>
    </row>
    <row r="67" ht="20.25" spans="1:21">
      <c r="A67" s="356"/>
      <c r="B67" s="357"/>
      <c r="C67" s="354" t="s">
        <v>151</v>
      </c>
      <c r="D67" s="355" t="s">
        <v>152</v>
      </c>
      <c r="E67" s="79">
        <f t="shared" si="5"/>
        <v>3</v>
      </c>
      <c r="F67" s="337">
        <v>48</v>
      </c>
      <c r="G67" s="337">
        <v>40</v>
      </c>
      <c r="H67" s="337">
        <v>8</v>
      </c>
      <c r="I67" s="337"/>
      <c r="J67" s="337"/>
      <c r="K67" s="337"/>
      <c r="L67" s="337"/>
      <c r="M67" s="337">
        <v>48</v>
      </c>
      <c r="N67" s="337"/>
      <c r="O67" s="337"/>
      <c r="P67" s="337"/>
      <c r="Q67" s="337"/>
      <c r="R67" s="337"/>
      <c r="S67" s="337">
        <v>3</v>
      </c>
      <c r="T67" s="337" t="s">
        <v>144</v>
      </c>
      <c r="U67" s="356"/>
    </row>
    <row r="68" ht="20.25" spans="1:21">
      <c r="A68" s="356"/>
      <c r="B68" s="357"/>
      <c r="C68" s="354" t="s">
        <v>153</v>
      </c>
      <c r="D68" s="358" t="s">
        <v>154</v>
      </c>
      <c r="E68" s="79">
        <f t="shared" si="5"/>
        <v>2</v>
      </c>
      <c r="F68" s="337">
        <v>32</v>
      </c>
      <c r="G68" s="337">
        <v>32</v>
      </c>
      <c r="H68" s="337"/>
      <c r="I68" s="337"/>
      <c r="J68" s="337"/>
      <c r="K68" s="337"/>
      <c r="L68" s="337"/>
      <c r="M68" s="337"/>
      <c r="N68" s="337"/>
      <c r="O68" s="337"/>
      <c r="P68" s="337"/>
      <c r="Q68" s="337">
        <v>32</v>
      </c>
      <c r="R68" s="337"/>
      <c r="S68" s="337">
        <v>7</v>
      </c>
      <c r="T68" s="337" t="s">
        <v>144</v>
      </c>
      <c r="U68" s="356"/>
    </row>
    <row r="69" s="318" customFormat="1" spans="1:131">
      <c r="A69" s="356"/>
      <c r="B69" s="357"/>
      <c r="C69" s="354" t="s">
        <v>155</v>
      </c>
      <c r="D69" s="355" t="s">
        <v>156</v>
      </c>
      <c r="E69" s="79">
        <f t="shared" ref="E69:E79" si="6">F69/16</f>
        <v>2.5</v>
      </c>
      <c r="F69" s="337">
        <v>40</v>
      </c>
      <c r="G69" s="337">
        <v>42</v>
      </c>
      <c r="H69" s="337">
        <v>8</v>
      </c>
      <c r="I69" s="337"/>
      <c r="J69" s="337"/>
      <c r="K69" s="337"/>
      <c r="L69" s="337"/>
      <c r="M69" s="337"/>
      <c r="N69" s="337">
        <v>48</v>
      </c>
      <c r="O69" s="337"/>
      <c r="P69" s="337"/>
      <c r="Q69" s="337"/>
      <c r="R69" s="337"/>
      <c r="S69" s="337">
        <v>6</v>
      </c>
      <c r="T69" s="337" t="s">
        <v>144</v>
      </c>
      <c r="U69" s="356"/>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c r="BA69" s="124"/>
      <c r="BB69" s="124"/>
      <c r="BC69" s="124"/>
      <c r="BD69" s="124"/>
      <c r="BE69" s="124"/>
      <c r="BF69" s="124"/>
      <c r="BG69" s="124"/>
      <c r="BH69" s="124"/>
      <c r="BI69" s="124"/>
      <c r="BJ69" s="124"/>
      <c r="BK69" s="124"/>
      <c r="BL69" s="124"/>
      <c r="BM69" s="124"/>
      <c r="BN69" s="124"/>
      <c r="BO69" s="124"/>
      <c r="BP69" s="124"/>
      <c r="BQ69" s="124"/>
      <c r="BR69" s="124"/>
      <c r="BS69" s="124"/>
      <c r="BT69" s="124"/>
      <c r="BU69" s="124"/>
      <c r="BV69" s="124"/>
      <c r="BW69" s="124"/>
      <c r="BX69" s="124"/>
      <c r="BY69" s="124"/>
      <c r="BZ69" s="124"/>
      <c r="CA69" s="124"/>
      <c r="CB69" s="124"/>
      <c r="CC69" s="124"/>
      <c r="CD69" s="124"/>
      <c r="CE69" s="124"/>
      <c r="CF69" s="124"/>
      <c r="CG69" s="124"/>
      <c r="CH69" s="124"/>
      <c r="CI69" s="124"/>
      <c r="CJ69" s="124"/>
      <c r="CK69" s="124"/>
      <c r="CL69" s="124"/>
      <c r="CM69" s="124"/>
      <c r="CN69" s="124"/>
      <c r="CO69" s="124"/>
      <c r="CP69" s="124"/>
      <c r="CQ69" s="124"/>
      <c r="CR69" s="124"/>
      <c r="CS69" s="124"/>
      <c r="CT69" s="124"/>
      <c r="CU69" s="124"/>
      <c r="CV69" s="124"/>
      <c r="CW69" s="124"/>
      <c r="CX69" s="124"/>
      <c r="CY69" s="124"/>
      <c r="CZ69" s="124"/>
      <c r="DA69" s="124"/>
      <c r="DB69" s="124"/>
      <c r="DC69" s="124"/>
      <c r="DD69" s="124"/>
      <c r="DE69" s="124"/>
      <c r="DF69" s="124"/>
      <c r="DG69" s="124"/>
      <c r="DH69" s="124"/>
      <c r="DI69" s="124"/>
      <c r="DJ69" s="124"/>
      <c r="DK69" s="124"/>
      <c r="DL69" s="124"/>
      <c r="DM69" s="124"/>
      <c r="DN69" s="124"/>
      <c r="DO69" s="124"/>
      <c r="DP69" s="124"/>
      <c r="DQ69" s="124"/>
      <c r="DR69" s="124"/>
      <c r="DS69" s="124"/>
      <c r="DT69" s="124"/>
      <c r="DU69" s="124"/>
      <c r="DV69" s="124"/>
      <c r="DW69" s="124"/>
      <c r="DX69" s="124"/>
      <c r="DY69" s="124"/>
      <c r="DZ69" s="124"/>
      <c r="EA69" s="124"/>
    </row>
    <row r="70" s="318" customFormat="1" ht="20.25" spans="1:131">
      <c r="A70" s="356"/>
      <c r="B70" s="357"/>
      <c r="C70" s="354" t="s">
        <v>157</v>
      </c>
      <c r="D70" s="355" t="s">
        <v>158</v>
      </c>
      <c r="E70" s="79">
        <f t="shared" si="6"/>
        <v>2.5</v>
      </c>
      <c r="F70" s="337">
        <v>40</v>
      </c>
      <c r="G70" s="337">
        <v>32</v>
      </c>
      <c r="H70" s="337">
        <v>8</v>
      </c>
      <c r="I70" s="337"/>
      <c r="J70" s="337"/>
      <c r="K70" s="337"/>
      <c r="L70" s="337"/>
      <c r="M70" s="337"/>
      <c r="N70" s="337"/>
      <c r="O70" s="337">
        <v>40</v>
      </c>
      <c r="P70" s="337"/>
      <c r="Q70" s="337"/>
      <c r="R70" s="337"/>
      <c r="S70" s="337">
        <v>5</v>
      </c>
      <c r="T70" s="337" t="s">
        <v>144</v>
      </c>
      <c r="U70" s="356"/>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124"/>
      <c r="AZ70" s="124"/>
      <c r="BA70" s="124"/>
      <c r="BB70" s="124"/>
      <c r="BC70" s="124"/>
      <c r="BD70" s="124"/>
      <c r="BE70" s="124"/>
      <c r="BF70" s="124"/>
      <c r="BG70" s="124"/>
      <c r="BH70" s="124"/>
      <c r="BI70" s="124"/>
      <c r="BJ70" s="124"/>
      <c r="BK70" s="124"/>
      <c r="BL70" s="124"/>
      <c r="BM70" s="124"/>
      <c r="BN70" s="124"/>
      <c r="BO70" s="124"/>
      <c r="BP70" s="124"/>
      <c r="BQ70" s="124"/>
      <c r="BR70" s="124"/>
      <c r="BS70" s="124"/>
      <c r="BT70" s="124"/>
      <c r="BU70" s="124"/>
      <c r="BV70" s="124"/>
      <c r="BW70" s="124"/>
      <c r="BX70" s="124"/>
      <c r="BY70" s="124"/>
      <c r="BZ70" s="124"/>
      <c r="CA70" s="124"/>
      <c r="CB70" s="124"/>
      <c r="CC70" s="124"/>
      <c r="CD70" s="124"/>
      <c r="CE70" s="124"/>
      <c r="CF70" s="124"/>
      <c r="CG70" s="124"/>
      <c r="CH70" s="124"/>
      <c r="CI70" s="124"/>
      <c r="CJ70" s="124"/>
      <c r="CK70" s="124"/>
      <c r="CL70" s="124"/>
      <c r="CM70" s="124"/>
      <c r="CN70" s="124"/>
      <c r="CO70" s="124"/>
      <c r="CP70" s="124"/>
      <c r="CQ70" s="124"/>
      <c r="CR70" s="124"/>
      <c r="CS70" s="124"/>
      <c r="CT70" s="124"/>
      <c r="CU70" s="124"/>
      <c r="CV70" s="124"/>
      <c r="CW70" s="124"/>
      <c r="CX70" s="124"/>
      <c r="CY70" s="124"/>
      <c r="CZ70" s="124"/>
      <c r="DA70" s="124"/>
      <c r="DB70" s="124"/>
      <c r="DC70" s="124"/>
      <c r="DD70" s="124"/>
      <c r="DE70" s="124"/>
      <c r="DF70" s="124"/>
      <c r="DG70" s="124"/>
      <c r="DH70" s="124"/>
      <c r="DI70" s="124"/>
      <c r="DJ70" s="124"/>
      <c r="DK70" s="124"/>
      <c r="DL70" s="124"/>
      <c r="DM70" s="124"/>
      <c r="DN70" s="124"/>
      <c r="DO70" s="124"/>
      <c r="DP70" s="124"/>
      <c r="DQ70" s="124"/>
      <c r="DR70" s="124"/>
      <c r="DS70" s="124"/>
      <c r="DT70" s="124"/>
      <c r="DU70" s="124"/>
      <c r="DV70" s="124"/>
      <c r="DW70" s="124"/>
      <c r="DX70" s="124"/>
      <c r="DY70" s="124"/>
      <c r="DZ70" s="124"/>
      <c r="EA70" s="124"/>
    </row>
    <row r="71" spans="1:21">
      <c r="A71" s="356"/>
      <c r="B71" s="357"/>
      <c r="C71" s="354" t="s">
        <v>159</v>
      </c>
      <c r="D71" s="355" t="s">
        <v>160</v>
      </c>
      <c r="E71" s="79">
        <f t="shared" si="6"/>
        <v>2</v>
      </c>
      <c r="F71" s="337">
        <v>32</v>
      </c>
      <c r="G71" s="337">
        <v>32</v>
      </c>
      <c r="H71" s="337"/>
      <c r="I71" s="337"/>
      <c r="J71" s="337"/>
      <c r="K71" s="337"/>
      <c r="L71" s="337"/>
      <c r="M71" s="337"/>
      <c r="N71" s="337"/>
      <c r="O71" s="337"/>
      <c r="P71" s="337">
        <v>32</v>
      </c>
      <c r="Q71" s="337"/>
      <c r="R71" s="337"/>
      <c r="S71" s="337">
        <v>3</v>
      </c>
      <c r="T71" s="337" t="s">
        <v>144</v>
      </c>
      <c r="U71" s="356"/>
    </row>
    <row r="72" ht="20.25" spans="1:21">
      <c r="A72" s="356"/>
      <c r="B72" s="357"/>
      <c r="C72" s="354" t="s">
        <v>161</v>
      </c>
      <c r="D72" s="355" t="s">
        <v>162</v>
      </c>
      <c r="E72" s="79">
        <f t="shared" si="6"/>
        <v>2</v>
      </c>
      <c r="F72" s="337">
        <v>32</v>
      </c>
      <c r="G72" s="337">
        <v>32</v>
      </c>
      <c r="H72" s="337"/>
      <c r="I72" s="337"/>
      <c r="J72" s="337"/>
      <c r="K72" s="337"/>
      <c r="L72" s="337"/>
      <c r="M72" s="337"/>
      <c r="N72" s="337"/>
      <c r="O72" s="337"/>
      <c r="P72" s="337"/>
      <c r="Q72" s="337">
        <v>32</v>
      </c>
      <c r="R72" s="337"/>
      <c r="S72" s="337">
        <v>7</v>
      </c>
      <c r="T72" s="337" t="s">
        <v>144</v>
      </c>
      <c r="U72" s="356"/>
    </row>
    <row r="73" spans="1:21">
      <c r="A73" s="356"/>
      <c r="B73" s="357"/>
      <c r="C73" s="354" t="s">
        <v>163</v>
      </c>
      <c r="D73" s="355" t="s">
        <v>164</v>
      </c>
      <c r="E73" s="79">
        <f t="shared" si="6"/>
        <v>3</v>
      </c>
      <c r="F73" s="337">
        <v>48</v>
      </c>
      <c r="G73" s="337">
        <v>48</v>
      </c>
      <c r="H73" s="337"/>
      <c r="I73" s="337"/>
      <c r="J73" s="337"/>
      <c r="K73" s="337"/>
      <c r="L73" s="337"/>
      <c r="M73" s="337"/>
      <c r="N73" s="337"/>
      <c r="O73" s="337"/>
      <c r="P73" s="337">
        <v>32</v>
      </c>
      <c r="Q73" s="337"/>
      <c r="R73" s="337"/>
      <c r="S73" s="337"/>
      <c r="T73" s="337"/>
      <c r="U73" s="356"/>
    </row>
    <row r="74" spans="1:21">
      <c r="A74" s="363"/>
      <c r="B74" s="363"/>
      <c r="C74" s="356"/>
      <c r="D74" s="375" t="s">
        <v>69</v>
      </c>
      <c r="E74" s="79">
        <f>SUM(E63:E73)</f>
        <v>26.5</v>
      </c>
      <c r="F74" s="376">
        <f>SUM(F63:F73)</f>
        <v>424</v>
      </c>
      <c r="G74" s="376" t="s">
        <v>32</v>
      </c>
      <c r="H74" s="376" t="s">
        <v>32</v>
      </c>
      <c r="I74" s="376"/>
      <c r="J74" s="376"/>
      <c r="K74" s="376"/>
      <c r="L74" s="376" t="s">
        <v>32</v>
      </c>
      <c r="M74" s="376" t="s">
        <v>32</v>
      </c>
      <c r="N74" s="376" t="s">
        <v>32</v>
      </c>
      <c r="O74" s="376" t="s">
        <v>32</v>
      </c>
      <c r="P74" s="376" t="s">
        <v>32</v>
      </c>
      <c r="Q74" s="376" t="s">
        <v>32</v>
      </c>
      <c r="R74" s="376"/>
      <c r="S74" s="376"/>
      <c r="T74" s="372"/>
      <c r="U74" s="363"/>
    </row>
    <row r="75" spans="1:21">
      <c r="A75" s="352" t="s">
        <v>165</v>
      </c>
      <c r="B75" s="377" t="s">
        <v>166</v>
      </c>
      <c r="C75" s="354" t="s">
        <v>167</v>
      </c>
      <c r="D75" s="358" t="s">
        <v>168</v>
      </c>
      <c r="E75" s="79">
        <f t="shared" si="6"/>
        <v>1.5</v>
      </c>
      <c r="F75" s="378">
        <v>24</v>
      </c>
      <c r="G75" s="378">
        <v>16</v>
      </c>
      <c r="H75" s="378"/>
      <c r="I75" s="378"/>
      <c r="J75" s="378">
        <v>8</v>
      </c>
      <c r="K75" s="378"/>
      <c r="L75" s="378"/>
      <c r="M75" s="378"/>
      <c r="N75" s="378">
        <v>24</v>
      </c>
      <c r="O75" s="378"/>
      <c r="P75" s="378"/>
      <c r="Q75" s="378"/>
      <c r="R75" s="378"/>
      <c r="S75" s="378">
        <v>4</v>
      </c>
      <c r="T75" s="337" t="s">
        <v>169</v>
      </c>
      <c r="U75" s="393" t="s">
        <v>170</v>
      </c>
    </row>
    <row r="76" ht="21" customHeight="1" spans="1:21">
      <c r="A76" s="356"/>
      <c r="B76" s="379"/>
      <c r="C76" s="354" t="s">
        <v>171</v>
      </c>
      <c r="D76" s="355" t="s">
        <v>172</v>
      </c>
      <c r="E76" s="79">
        <f t="shared" si="6"/>
        <v>1</v>
      </c>
      <c r="F76" s="378">
        <v>16</v>
      </c>
      <c r="G76" s="378">
        <v>16</v>
      </c>
      <c r="H76" s="378"/>
      <c r="I76" s="378"/>
      <c r="J76" s="378"/>
      <c r="K76" s="378"/>
      <c r="L76" s="378"/>
      <c r="M76" s="378"/>
      <c r="N76" s="378"/>
      <c r="O76" s="378"/>
      <c r="P76" s="378">
        <v>16</v>
      </c>
      <c r="Q76" s="378"/>
      <c r="R76" s="378"/>
      <c r="S76" s="378">
        <v>6</v>
      </c>
      <c r="T76" s="337" t="s">
        <v>169</v>
      </c>
      <c r="U76" s="380"/>
    </row>
    <row r="77" spans="1:21">
      <c r="A77" s="356"/>
      <c r="B77" s="380"/>
      <c r="C77" s="381"/>
      <c r="D77" s="382" t="s">
        <v>69</v>
      </c>
      <c r="E77" s="79">
        <f>SUM(E75:E76)</f>
        <v>2.5</v>
      </c>
      <c r="F77" s="383" t="s">
        <v>32</v>
      </c>
      <c r="G77" s="383" t="s">
        <v>32</v>
      </c>
      <c r="H77" s="383"/>
      <c r="I77" s="383"/>
      <c r="J77" s="383"/>
      <c r="K77" s="383"/>
      <c r="L77" s="383"/>
      <c r="M77" s="383"/>
      <c r="N77" s="383" t="s">
        <v>32</v>
      </c>
      <c r="O77" s="383"/>
      <c r="P77" s="383" t="s">
        <v>32</v>
      </c>
      <c r="Q77" s="383"/>
      <c r="R77" s="383"/>
      <c r="S77" s="383"/>
      <c r="T77" s="386"/>
      <c r="U77" s="380"/>
    </row>
    <row r="78" spans="1:21">
      <c r="A78" s="356"/>
      <c r="B78" s="379"/>
      <c r="C78" s="354" t="s">
        <v>173</v>
      </c>
      <c r="D78" s="358" t="s">
        <v>174</v>
      </c>
      <c r="E78" s="79">
        <f t="shared" si="6"/>
        <v>2</v>
      </c>
      <c r="F78" s="378">
        <v>32</v>
      </c>
      <c r="G78" s="378">
        <v>32</v>
      </c>
      <c r="H78" s="378"/>
      <c r="I78" s="378"/>
      <c r="J78" s="378"/>
      <c r="K78" s="378"/>
      <c r="L78" s="378"/>
      <c r="M78" s="378"/>
      <c r="N78" s="378"/>
      <c r="O78" s="378"/>
      <c r="P78" s="378"/>
      <c r="Q78" s="378">
        <v>32</v>
      </c>
      <c r="R78" s="378"/>
      <c r="S78" s="378">
        <v>7</v>
      </c>
      <c r="T78" s="337" t="s">
        <v>175</v>
      </c>
      <c r="U78" s="380"/>
    </row>
    <row r="79" ht="20.25" spans="1:21">
      <c r="A79" s="356"/>
      <c r="B79" s="379"/>
      <c r="C79" s="354" t="s">
        <v>176</v>
      </c>
      <c r="D79" s="358" t="s">
        <v>177</v>
      </c>
      <c r="E79" s="79">
        <f t="shared" si="6"/>
        <v>2</v>
      </c>
      <c r="F79" s="378">
        <v>32</v>
      </c>
      <c r="G79" s="378">
        <v>32</v>
      </c>
      <c r="H79" s="378"/>
      <c r="I79" s="378"/>
      <c r="J79" s="378"/>
      <c r="K79" s="378"/>
      <c r="L79" s="378"/>
      <c r="M79" s="378"/>
      <c r="N79" s="378"/>
      <c r="O79" s="378"/>
      <c r="P79" s="378"/>
      <c r="Q79" s="378">
        <v>32</v>
      </c>
      <c r="R79" s="378"/>
      <c r="S79" s="378">
        <v>7</v>
      </c>
      <c r="T79" s="337" t="s">
        <v>175</v>
      </c>
      <c r="U79" s="380"/>
    </row>
    <row r="80" spans="1:21">
      <c r="A80" s="356"/>
      <c r="B80" s="384"/>
      <c r="C80" s="385"/>
      <c r="D80" s="382" t="s">
        <v>69</v>
      </c>
      <c r="E80" s="79">
        <f>SUM(E78:E79)</f>
        <v>4</v>
      </c>
      <c r="F80" s="383" t="s">
        <v>32</v>
      </c>
      <c r="G80" s="383" t="s">
        <v>32</v>
      </c>
      <c r="H80" s="386"/>
      <c r="I80" s="386"/>
      <c r="J80" s="386"/>
      <c r="K80" s="386"/>
      <c r="L80" s="386"/>
      <c r="M80" s="386"/>
      <c r="N80" s="386"/>
      <c r="O80" s="386"/>
      <c r="P80" s="386" t="s">
        <v>32</v>
      </c>
      <c r="Q80" s="383" t="s">
        <v>32</v>
      </c>
      <c r="R80" s="386"/>
      <c r="S80" s="383"/>
      <c r="T80" s="337"/>
      <c r="U80" s="384"/>
    </row>
    <row r="81" ht="90" customHeight="1" spans="1:21">
      <c r="A81" s="363"/>
      <c r="B81" s="387" t="s">
        <v>178</v>
      </c>
      <c r="C81" s="388"/>
      <c r="D81" s="389" t="s">
        <v>179</v>
      </c>
      <c r="E81" s="390"/>
      <c r="F81" s="390"/>
      <c r="G81" s="390"/>
      <c r="H81" s="390"/>
      <c r="I81" s="390"/>
      <c r="J81" s="390"/>
      <c r="K81" s="390"/>
      <c r="L81" s="390"/>
      <c r="M81" s="390"/>
      <c r="N81" s="390"/>
      <c r="O81" s="390"/>
      <c r="P81" s="390"/>
      <c r="Q81" s="390"/>
      <c r="R81" s="390"/>
      <c r="S81" s="390"/>
      <c r="T81" s="394"/>
      <c r="U81" s="395" t="s">
        <v>180</v>
      </c>
    </row>
    <row r="82" ht="84.95" customHeight="1" spans="1:21">
      <c r="A82" s="391"/>
      <c r="B82" s="392" t="s">
        <v>181</v>
      </c>
      <c r="C82" s="392"/>
      <c r="D82" s="392"/>
      <c r="E82" s="392"/>
      <c r="F82" s="392"/>
      <c r="G82" s="392"/>
      <c r="H82" s="392"/>
      <c r="I82" s="392"/>
      <c r="J82" s="392"/>
      <c r="K82" s="392"/>
      <c r="L82" s="392"/>
      <c r="M82" s="392"/>
      <c r="N82" s="392"/>
      <c r="O82" s="392"/>
      <c r="P82" s="392"/>
      <c r="Q82" s="392"/>
      <c r="R82" s="392"/>
      <c r="S82" s="392"/>
      <c r="T82" s="392"/>
      <c r="U82" s="396"/>
    </row>
    <row r="83" spans="11:11">
      <c r="K83" s="124"/>
    </row>
    <row r="84" spans="11:11">
      <c r="K84" s="124"/>
    </row>
    <row r="85" spans="11:11">
      <c r="K85" s="124"/>
    </row>
    <row r="86" spans="11:11">
      <c r="K86" s="124"/>
    </row>
    <row r="87" spans="11:11">
      <c r="K87" s="124"/>
    </row>
    <row r="88" spans="11:11">
      <c r="K88" s="124"/>
    </row>
    <row r="89" spans="11:11">
      <c r="K89" s="124"/>
    </row>
    <row r="90" spans="11:11">
      <c r="K90" s="124"/>
    </row>
    <row r="91" spans="11:11">
      <c r="K91" s="124"/>
    </row>
    <row r="92" spans="11:11">
      <c r="K92" s="124"/>
    </row>
    <row r="93" spans="11:11">
      <c r="K93" s="124"/>
    </row>
    <row r="94" spans="11:11">
      <c r="K94" s="124"/>
    </row>
    <row r="95" spans="11:11">
      <c r="K95" s="124"/>
    </row>
    <row r="96" spans="11:11">
      <c r="K96" s="124"/>
    </row>
    <row r="97" spans="11:11">
      <c r="K97" s="124"/>
    </row>
    <row r="98" spans="11:11">
      <c r="K98" s="124"/>
    </row>
    <row r="99" spans="11:11">
      <c r="K99" s="124"/>
    </row>
    <row r="100" spans="11:11">
      <c r="K100" s="124"/>
    </row>
    <row r="101" spans="11:11">
      <c r="K101" s="124"/>
    </row>
    <row r="102" spans="11:11">
      <c r="K102" s="124"/>
    </row>
    <row r="103" spans="11:11">
      <c r="K103" s="124"/>
    </row>
    <row r="104" spans="11:11">
      <c r="K104" s="124"/>
    </row>
    <row r="105" spans="11:11">
      <c r="K105" s="124"/>
    </row>
    <row r="106" spans="11:11">
      <c r="K106" s="124"/>
    </row>
    <row r="107" spans="11:11">
      <c r="K107" s="124"/>
    </row>
    <row r="108" spans="11:11">
      <c r="K108" s="124"/>
    </row>
    <row r="109" spans="11:11">
      <c r="K109" s="124"/>
    </row>
    <row r="110" spans="11:11">
      <c r="K110" s="124"/>
    </row>
    <row r="111" spans="11:11">
      <c r="K111" s="124"/>
    </row>
    <row r="112" spans="11:11">
      <c r="K112" s="124"/>
    </row>
    <row r="113" spans="11:11">
      <c r="K113" s="124"/>
    </row>
    <row r="114" spans="11:11">
      <c r="K114" s="124"/>
    </row>
    <row r="115" spans="11:11">
      <c r="K115" s="124"/>
    </row>
    <row r="116" spans="11:11">
      <c r="K116" s="124"/>
    </row>
    <row r="117" spans="11:11">
      <c r="K117" s="124"/>
    </row>
    <row r="118" spans="11:11">
      <c r="K118" s="124"/>
    </row>
    <row r="119" spans="11:11">
      <c r="K119" s="124"/>
    </row>
    <row r="120" spans="11:11">
      <c r="K120" s="124"/>
    </row>
    <row r="121" spans="11:11">
      <c r="K121" s="124"/>
    </row>
    <row r="122" spans="11:11">
      <c r="K122" s="124"/>
    </row>
    <row r="123" spans="11:11">
      <c r="K123" s="124"/>
    </row>
    <row r="124" spans="11:11">
      <c r="K124" s="124"/>
    </row>
    <row r="125" spans="11:11">
      <c r="K125" s="124"/>
    </row>
    <row r="126" spans="11:11">
      <c r="K126" s="124"/>
    </row>
    <row r="127" spans="11:11">
      <c r="K127" s="124"/>
    </row>
    <row r="128" spans="11:11">
      <c r="K128" s="124"/>
    </row>
    <row r="129" spans="11:11">
      <c r="K129" s="124"/>
    </row>
    <row r="130" spans="11:11">
      <c r="K130" s="124"/>
    </row>
    <row r="131" spans="11:11">
      <c r="K131" s="124"/>
    </row>
    <row r="132" spans="11:11">
      <c r="K132" s="124"/>
    </row>
    <row r="133" spans="11:11">
      <c r="K133" s="124"/>
    </row>
    <row r="134" spans="11:11">
      <c r="K134" s="124"/>
    </row>
    <row r="135" spans="11:11">
      <c r="K135" s="124"/>
    </row>
    <row r="136" spans="11:11">
      <c r="K136" s="124"/>
    </row>
    <row r="137" spans="11:11">
      <c r="K137" s="124"/>
    </row>
    <row r="138" spans="11:11">
      <c r="K138" s="124"/>
    </row>
    <row r="139" spans="11:11">
      <c r="K139" s="124"/>
    </row>
    <row r="140" spans="11:11">
      <c r="K140" s="124"/>
    </row>
    <row r="141" spans="11:11">
      <c r="K141" s="124"/>
    </row>
    <row r="142" spans="11:11">
      <c r="K142" s="124"/>
    </row>
    <row r="143" spans="11:11">
      <c r="K143" s="124"/>
    </row>
    <row r="144" spans="11:11">
      <c r="K144" s="124"/>
    </row>
    <row r="145" spans="11:11">
      <c r="K145" s="124"/>
    </row>
    <row r="146" spans="11:11">
      <c r="K146" s="124"/>
    </row>
    <row r="147" spans="11:11">
      <c r="K147" s="124"/>
    </row>
    <row r="148" spans="11:11">
      <c r="K148" s="124"/>
    </row>
    <row r="149" spans="11:11">
      <c r="K149" s="124"/>
    </row>
    <row r="150" spans="11:11">
      <c r="K150" s="124"/>
    </row>
    <row r="151" spans="11:11">
      <c r="K151" s="124"/>
    </row>
    <row r="152" spans="11:11">
      <c r="K152" s="124"/>
    </row>
    <row r="153" spans="11:11">
      <c r="K153" s="124"/>
    </row>
    <row r="154" spans="11:11">
      <c r="K154" s="124"/>
    </row>
    <row r="155" spans="11:11">
      <c r="K155" s="124"/>
    </row>
    <row r="156" spans="11:11">
      <c r="K156" s="124"/>
    </row>
    <row r="157" spans="11:11">
      <c r="K157" s="124"/>
    </row>
    <row r="158" spans="11:11">
      <c r="K158" s="124"/>
    </row>
    <row r="159" spans="11:11">
      <c r="K159" s="124"/>
    </row>
    <row r="160" spans="11:11">
      <c r="K160" s="124"/>
    </row>
    <row r="161" spans="11:11">
      <c r="K161" s="124"/>
    </row>
    <row r="162" spans="11:11">
      <c r="K162" s="124"/>
    </row>
    <row r="163" spans="11:11">
      <c r="K163" s="124"/>
    </row>
    <row r="164" spans="11:11">
      <c r="K164" s="124"/>
    </row>
    <row r="165" spans="11:11">
      <c r="K165" s="124"/>
    </row>
    <row r="166" spans="11:11">
      <c r="K166" s="124"/>
    </row>
    <row r="167" spans="11:11">
      <c r="K167" s="124"/>
    </row>
    <row r="168" spans="11:11">
      <c r="K168" s="124"/>
    </row>
    <row r="169" spans="11:11">
      <c r="K169" s="124"/>
    </row>
    <row r="170" spans="11:11">
      <c r="K170" s="124"/>
    </row>
    <row r="171" spans="11:11">
      <c r="K171" s="124"/>
    </row>
    <row r="172" spans="11:11">
      <c r="K172" s="124"/>
    </row>
    <row r="173" spans="11:11">
      <c r="K173" s="124"/>
    </row>
    <row r="174" spans="11:11">
      <c r="K174" s="124"/>
    </row>
    <row r="175" spans="11:11">
      <c r="K175" s="124"/>
    </row>
    <row r="176" spans="11:11">
      <c r="K176" s="124"/>
    </row>
    <row r="177" spans="11:11">
      <c r="K177" s="124"/>
    </row>
    <row r="178" spans="11:11">
      <c r="K178" s="124"/>
    </row>
    <row r="179" spans="11:11">
      <c r="K179" s="124"/>
    </row>
    <row r="180" spans="11:11">
      <c r="K180" s="124"/>
    </row>
    <row r="181" spans="11:11">
      <c r="K181" s="124"/>
    </row>
    <row r="182" spans="11:11">
      <c r="K182" s="124"/>
    </row>
    <row r="183" spans="11:11">
      <c r="K183" s="124"/>
    </row>
    <row r="184" spans="11:11">
      <c r="K184" s="124"/>
    </row>
    <row r="185" spans="11:11">
      <c r="K185" s="124"/>
    </row>
    <row r="186" spans="11:11">
      <c r="K186" s="124"/>
    </row>
    <row r="187" spans="11:11">
      <c r="K187" s="124"/>
    </row>
    <row r="188" spans="11:11">
      <c r="K188" s="124"/>
    </row>
    <row r="189" spans="11:11">
      <c r="K189" s="124"/>
    </row>
    <row r="190" spans="11:11">
      <c r="K190" s="124"/>
    </row>
    <row r="191" spans="11:11">
      <c r="K191" s="124"/>
    </row>
    <row r="192" spans="11:11">
      <c r="K192" s="124"/>
    </row>
    <row r="193" spans="11:11">
      <c r="K193" s="124"/>
    </row>
    <row r="194" spans="11:11">
      <c r="K194" s="124"/>
    </row>
    <row r="195" spans="11:11">
      <c r="K195" s="124"/>
    </row>
    <row r="196" spans="11:11">
      <c r="K196" s="124"/>
    </row>
    <row r="197" spans="11:11">
      <c r="K197" s="124"/>
    </row>
    <row r="198" spans="11:11">
      <c r="K198" s="124"/>
    </row>
    <row r="199" spans="11:11">
      <c r="K199" s="124"/>
    </row>
    <row r="200" spans="11:11">
      <c r="K200" s="124"/>
    </row>
    <row r="201" spans="11:11">
      <c r="K201" s="124"/>
    </row>
    <row r="202" spans="11:11">
      <c r="K202" s="124"/>
    </row>
    <row r="203" spans="11:11">
      <c r="K203" s="124"/>
    </row>
    <row r="204" spans="11:11">
      <c r="K204" s="124"/>
    </row>
    <row r="205" spans="11:11">
      <c r="K205" s="124"/>
    </row>
    <row r="206" spans="11:11">
      <c r="K206" s="124"/>
    </row>
    <row r="207" spans="11:11">
      <c r="K207" s="124"/>
    </row>
    <row r="208" spans="11:11">
      <c r="K208" s="124"/>
    </row>
    <row r="209" spans="11:11">
      <c r="K209" s="124"/>
    </row>
    <row r="210" spans="11:11">
      <c r="K210" s="124"/>
    </row>
    <row r="211" spans="11:11">
      <c r="K211" s="124"/>
    </row>
    <row r="212" spans="11:11">
      <c r="K212" s="124"/>
    </row>
    <row r="213" spans="11:11">
      <c r="K213" s="124"/>
    </row>
    <row r="214" spans="11:11">
      <c r="K214" s="124"/>
    </row>
    <row r="215" spans="11:11">
      <c r="K215" s="124"/>
    </row>
    <row r="216" spans="11:11">
      <c r="K216" s="124"/>
    </row>
    <row r="217" spans="11:11">
      <c r="K217" s="124"/>
    </row>
    <row r="218" spans="11:11">
      <c r="K218" s="124"/>
    </row>
    <row r="219" spans="11:11">
      <c r="K219" s="124"/>
    </row>
    <row r="220" spans="11:11">
      <c r="K220" s="124"/>
    </row>
    <row r="221" spans="11:11">
      <c r="K221" s="124"/>
    </row>
    <row r="222" spans="11:11">
      <c r="K222" s="124"/>
    </row>
    <row r="223" spans="11:11">
      <c r="K223" s="124"/>
    </row>
    <row r="224" spans="11:11">
      <c r="K224" s="124"/>
    </row>
    <row r="225" spans="11:11">
      <c r="K225" s="124"/>
    </row>
    <row r="226" spans="11:11">
      <c r="K226" s="124"/>
    </row>
    <row r="227" spans="11:11">
      <c r="K227" s="124"/>
    </row>
    <row r="228" spans="11:11">
      <c r="K228" s="124"/>
    </row>
    <row r="229" spans="11:11">
      <c r="K229" s="124"/>
    </row>
    <row r="230" spans="11:11">
      <c r="K230" s="124"/>
    </row>
    <row r="231" spans="11:11">
      <c r="K231" s="124"/>
    </row>
    <row r="232" spans="11:11">
      <c r="K232" s="124"/>
    </row>
    <row r="233" spans="11:11">
      <c r="K233" s="124"/>
    </row>
    <row r="234" spans="11:11">
      <c r="K234" s="124"/>
    </row>
    <row r="235" spans="11:11">
      <c r="K235" s="124"/>
    </row>
    <row r="236" spans="11:11">
      <c r="K236" s="124"/>
    </row>
    <row r="237" spans="11:11">
      <c r="K237" s="124"/>
    </row>
    <row r="238" spans="11:11">
      <c r="K238" s="124"/>
    </row>
    <row r="239" spans="11:11">
      <c r="K239" s="124"/>
    </row>
    <row r="240" spans="11:11">
      <c r="K240" s="124"/>
    </row>
    <row r="241" spans="11:11">
      <c r="K241" s="124"/>
    </row>
    <row r="242" spans="11:11">
      <c r="K242" s="124"/>
    </row>
    <row r="243" spans="11:11">
      <c r="K243" s="124"/>
    </row>
    <row r="244" spans="11:11">
      <c r="K244" s="124"/>
    </row>
    <row r="245" spans="11:11">
      <c r="K245" s="124"/>
    </row>
    <row r="246" spans="11:11">
      <c r="K246" s="124"/>
    </row>
    <row r="247" spans="11:11">
      <c r="K247" s="124"/>
    </row>
    <row r="248" spans="11:11">
      <c r="K248" s="124"/>
    </row>
    <row r="249" spans="11:11">
      <c r="K249" s="124"/>
    </row>
    <row r="250" spans="11:11">
      <c r="K250" s="124"/>
    </row>
    <row r="251" spans="11:11">
      <c r="K251" s="124"/>
    </row>
    <row r="252" spans="11:11">
      <c r="K252" s="124"/>
    </row>
    <row r="253" spans="11:11">
      <c r="K253" s="124"/>
    </row>
    <row r="254" spans="11:11">
      <c r="K254" s="124"/>
    </row>
    <row r="255" spans="11:11">
      <c r="K255" s="124"/>
    </row>
    <row r="256" spans="11:11">
      <c r="K256" s="124"/>
    </row>
    <row r="257" spans="11:11">
      <c r="K257" s="124"/>
    </row>
    <row r="258" spans="11:11">
      <c r="K258" s="124"/>
    </row>
    <row r="259" spans="11:11">
      <c r="K259" s="124"/>
    </row>
    <row r="260" spans="11:11">
      <c r="K260" s="124"/>
    </row>
    <row r="261" spans="11:11">
      <c r="K261" s="124"/>
    </row>
    <row r="262" spans="11:11">
      <c r="K262" s="124"/>
    </row>
    <row r="263" spans="11:11">
      <c r="K263" s="124"/>
    </row>
    <row r="264" spans="11:11">
      <c r="K264" s="124"/>
    </row>
    <row r="265" spans="11:11">
      <c r="K265" s="124"/>
    </row>
    <row r="266" spans="11:11">
      <c r="K266" s="124"/>
    </row>
    <row r="267" spans="11:11">
      <c r="K267" s="124"/>
    </row>
    <row r="268" spans="11:11">
      <c r="K268" s="124"/>
    </row>
    <row r="269" spans="11:11">
      <c r="K269" s="124"/>
    </row>
    <row r="270" spans="11:11">
      <c r="K270" s="124"/>
    </row>
    <row r="271" spans="11:11">
      <c r="K271" s="124"/>
    </row>
    <row r="272" spans="11:11">
      <c r="K272" s="124"/>
    </row>
    <row r="273" spans="11:11">
      <c r="K273" s="124"/>
    </row>
    <row r="274" spans="11:11">
      <c r="K274" s="124"/>
    </row>
    <row r="275" spans="11:11">
      <c r="K275" s="124"/>
    </row>
    <row r="276" spans="11:11">
      <c r="K276" s="124"/>
    </row>
    <row r="277" spans="11:11">
      <c r="K277" s="124"/>
    </row>
    <row r="278" spans="11:11">
      <c r="K278" s="124"/>
    </row>
    <row r="279" spans="11:11">
      <c r="K279" s="124"/>
    </row>
    <row r="280" spans="11:11">
      <c r="K280" s="124"/>
    </row>
    <row r="281" spans="11:11">
      <c r="K281" s="124"/>
    </row>
    <row r="282" spans="11:11">
      <c r="K282" s="124"/>
    </row>
    <row r="283" spans="11:11">
      <c r="K283" s="124"/>
    </row>
    <row r="284" spans="11:11">
      <c r="K284" s="124"/>
    </row>
    <row r="285" spans="11:11">
      <c r="K285" s="124"/>
    </row>
    <row r="286" spans="11:11">
      <c r="K286" s="124"/>
    </row>
    <row r="287" spans="11:11">
      <c r="K287" s="124"/>
    </row>
    <row r="288" spans="11:11">
      <c r="K288" s="124"/>
    </row>
    <row r="289" spans="11:11">
      <c r="K289" s="124"/>
    </row>
    <row r="290" spans="11:11">
      <c r="K290" s="124"/>
    </row>
    <row r="291" spans="11:11">
      <c r="K291" s="124"/>
    </row>
    <row r="292" spans="11:11">
      <c r="K292" s="124"/>
    </row>
    <row r="293" spans="11:11">
      <c r="K293" s="124"/>
    </row>
    <row r="294" spans="11:11">
      <c r="K294" s="124"/>
    </row>
    <row r="295" spans="11:11">
      <c r="K295" s="124"/>
    </row>
    <row r="296" spans="11:11">
      <c r="K296" s="124"/>
    </row>
    <row r="297" spans="11:11">
      <c r="K297" s="124"/>
    </row>
    <row r="298" spans="11:11">
      <c r="K298" s="124"/>
    </row>
    <row r="299" spans="11:11">
      <c r="K299" s="124"/>
    </row>
    <row r="300" spans="11:11">
      <c r="K300" s="124"/>
    </row>
    <row r="301" spans="11:11">
      <c r="K301" s="124"/>
    </row>
    <row r="302" spans="11:11">
      <c r="K302" s="124"/>
    </row>
    <row r="303" spans="11:11">
      <c r="K303" s="124"/>
    </row>
    <row r="304" spans="11:11">
      <c r="K304" s="124"/>
    </row>
    <row r="305" spans="11:11">
      <c r="K305" s="124"/>
    </row>
    <row r="306" spans="11:11">
      <c r="K306" s="124"/>
    </row>
    <row r="307" spans="11:11">
      <c r="K307" s="124"/>
    </row>
    <row r="308" spans="11:11">
      <c r="K308" s="124"/>
    </row>
    <row r="309" spans="11:11">
      <c r="K309" s="124"/>
    </row>
    <row r="310" spans="11:11">
      <c r="K310" s="124"/>
    </row>
    <row r="311" spans="11:11">
      <c r="K311" s="124"/>
    </row>
    <row r="312" spans="11:11">
      <c r="K312" s="124"/>
    </row>
    <row r="313" spans="11:11">
      <c r="K313" s="124"/>
    </row>
    <row r="314" spans="11:11">
      <c r="K314" s="124"/>
    </row>
    <row r="315" spans="11:11">
      <c r="K315" s="124"/>
    </row>
    <row r="316" spans="11:11">
      <c r="K316" s="124"/>
    </row>
    <row r="317" spans="11:11">
      <c r="K317" s="124"/>
    </row>
    <row r="318" spans="11:11">
      <c r="K318" s="124"/>
    </row>
    <row r="319" spans="11:11">
      <c r="K319" s="124"/>
    </row>
    <row r="320" spans="11:11">
      <c r="K320" s="124"/>
    </row>
    <row r="321" spans="11:11">
      <c r="K321" s="124"/>
    </row>
    <row r="322" spans="11:11">
      <c r="K322" s="124"/>
    </row>
    <row r="323" spans="11:11">
      <c r="K323" s="124"/>
    </row>
    <row r="324" spans="11:11">
      <c r="K324" s="124"/>
    </row>
    <row r="325" spans="11:11">
      <c r="K325" s="124"/>
    </row>
    <row r="326" spans="11:11">
      <c r="K326" s="124"/>
    </row>
    <row r="327" spans="11:11">
      <c r="K327" s="124"/>
    </row>
    <row r="328" spans="11:11">
      <c r="K328" s="124"/>
    </row>
    <row r="329" spans="11:11">
      <c r="K329" s="124"/>
    </row>
    <row r="330" spans="11:11">
      <c r="K330" s="124"/>
    </row>
    <row r="331" spans="11:11">
      <c r="K331" s="124"/>
    </row>
    <row r="332" spans="11:11">
      <c r="K332" s="124"/>
    </row>
    <row r="333" spans="11:11">
      <c r="K333" s="124"/>
    </row>
    <row r="334" spans="11:11">
      <c r="K334" s="124"/>
    </row>
    <row r="335" spans="11:11">
      <c r="K335" s="124"/>
    </row>
    <row r="336" spans="11:11">
      <c r="K336" s="124"/>
    </row>
    <row r="337" spans="11:11">
      <c r="K337" s="124"/>
    </row>
    <row r="338" spans="11:11">
      <c r="K338" s="124"/>
    </row>
    <row r="339" spans="11:11">
      <c r="K339" s="124"/>
    </row>
    <row r="340" spans="11:11">
      <c r="K340" s="124"/>
    </row>
    <row r="341" spans="11:11">
      <c r="K341" s="124"/>
    </row>
    <row r="342" spans="11:11">
      <c r="K342" s="124"/>
    </row>
    <row r="343" spans="11:11">
      <c r="K343" s="124"/>
    </row>
    <row r="344" spans="11:11">
      <c r="K344" s="124"/>
    </row>
    <row r="345" spans="11:11">
      <c r="K345" s="124"/>
    </row>
    <row r="346" spans="11:11">
      <c r="K346" s="124"/>
    </row>
    <row r="347" spans="11:11">
      <c r="K347" s="124"/>
    </row>
    <row r="348" spans="11:11">
      <c r="K348" s="124"/>
    </row>
    <row r="349" spans="11:11">
      <c r="K349" s="124"/>
    </row>
    <row r="350" spans="11:11">
      <c r="K350" s="124"/>
    </row>
    <row r="351" spans="11:11">
      <c r="K351" s="124"/>
    </row>
    <row r="352" spans="11:11">
      <c r="K352" s="124"/>
    </row>
    <row r="353" spans="11:11">
      <c r="K353" s="124"/>
    </row>
    <row r="354" spans="11:11">
      <c r="K354" s="124"/>
    </row>
    <row r="355" spans="11:11">
      <c r="K355" s="124"/>
    </row>
    <row r="356" spans="11:11">
      <c r="K356" s="124"/>
    </row>
    <row r="357" spans="11:11">
      <c r="K357" s="124"/>
    </row>
    <row r="358" spans="11:11">
      <c r="K358" s="124"/>
    </row>
    <row r="359" spans="11:11">
      <c r="K359" s="124"/>
    </row>
    <row r="360" spans="11:11">
      <c r="K360" s="124"/>
    </row>
    <row r="361" spans="11:11">
      <c r="K361" s="124"/>
    </row>
    <row r="362" spans="11:11">
      <c r="K362" s="124"/>
    </row>
    <row r="363" spans="11:11">
      <c r="K363" s="124"/>
    </row>
    <row r="364" spans="11:11">
      <c r="K364" s="124"/>
    </row>
    <row r="365" spans="11:11">
      <c r="K365" s="124"/>
    </row>
    <row r="366" spans="11:11">
      <c r="K366" s="124"/>
    </row>
    <row r="367" spans="11:11">
      <c r="K367" s="124"/>
    </row>
    <row r="368" spans="11:11">
      <c r="K368" s="124"/>
    </row>
    <row r="369" spans="11:11">
      <c r="K369" s="124"/>
    </row>
    <row r="370" spans="11:11">
      <c r="K370" s="124"/>
    </row>
    <row r="371" spans="11:11">
      <c r="K371" s="124"/>
    </row>
    <row r="372" spans="11:11">
      <c r="K372" s="124"/>
    </row>
    <row r="373" spans="11:11">
      <c r="K373" s="124"/>
    </row>
    <row r="374" spans="11:11">
      <c r="K374" s="124"/>
    </row>
    <row r="375" spans="11:11">
      <c r="K375" s="124"/>
    </row>
    <row r="376" spans="11:11">
      <c r="K376" s="124"/>
    </row>
    <row r="377" spans="11:11">
      <c r="K377" s="124"/>
    </row>
    <row r="378" spans="11:11">
      <c r="K378" s="124"/>
    </row>
    <row r="379" spans="11:11">
      <c r="K379" s="124"/>
    </row>
    <row r="380" spans="11:11">
      <c r="K380" s="124"/>
    </row>
    <row r="381" spans="11:11">
      <c r="K381" s="124"/>
    </row>
    <row r="382" spans="11:11">
      <c r="K382" s="124"/>
    </row>
    <row r="383" spans="11:11">
      <c r="K383" s="124"/>
    </row>
    <row r="384" spans="11:11">
      <c r="K384" s="124"/>
    </row>
    <row r="385" spans="11:11">
      <c r="K385" s="124"/>
    </row>
    <row r="386" spans="11:11">
      <c r="K386" s="124"/>
    </row>
    <row r="387" spans="11:11">
      <c r="K387" s="124"/>
    </row>
    <row r="388" spans="11:11">
      <c r="K388" s="124"/>
    </row>
    <row r="389" spans="11:11">
      <c r="K389" s="124"/>
    </row>
    <row r="390" spans="11:11">
      <c r="K390" s="124"/>
    </row>
    <row r="391" spans="11:11">
      <c r="K391" s="124"/>
    </row>
    <row r="392" spans="11:11">
      <c r="K392" s="124"/>
    </row>
    <row r="393" spans="11:11">
      <c r="K393" s="124"/>
    </row>
    <row r="394" spans="11:11">
      <c r="K394" s="124"/>
    </row>
    <row r="395" spans="11:11">
      <c r="K395" s="124"/>
    </row>
    <row r="396" spans="11:11">
      <c r="K396" s="124"/>
    </row>
    <row r="397" spans="11:11">
      <c r="K397" s="124"/>
    </row>
    <row r="398" spans="11:11">
      <c r="K398" s="124"/>
    </row>
    <row r="399" spans="11:11">
      <c r="K399" s="124"/>
    </row>
    <row r="400" spans="11:11">
      <c r="K400" s="124"/>
    </row>
    <row r="401" spans="11:11">
      <c r="K401" s="124"/>
    </row>
    <row r="402" spans="11:11">
      <c r="K402" s="124"/>
    </row>
    <row r="403" spans="11:11">
      <c r="K403" s="124"/>
    </row>
    <row r="404" spans="11:11">
      <c r="K404" s="124"/>
    </row>
    <row r="405" spans="11:11">
      <c r="K405" s="124"/>
    </row>
    <row r="406" spans="11:11">
      <c r="K406" s="124"/>
    </row>
    <row r="407" spans="11:11">
      <c r="K407" s="124"/>
    </row>
    <row r="408" spans="11:11">
      <c r="K408" s="124"/>
    </row>
    <row r="409" spans="11:11">
      <c r="K409" s="124"/>
    </row>
    <row r="410" spans="11:11">
      <c r="K410" s="124"/>
    </row>
    <row r="411" spans="11:11">
      <c r="K411" s="124"/>
    </row>
    <row r="412" spans="11:11">
      <c r="K412" s="124"/>
    </row>
    <row r="413" spans="11:11">
      <c r="K413" s="124"/>
    </row>
    <row r="414" spans="11:11">
      <c r="K414" s="124"/>
    </row>
    <row r="415" spans="11:11">
      <c r="K415" s="124"/>
    </row>
    <row r="416" spans="11:11">
      <c r="K416" s="124"/>
    </row>
    <row r="417" spans="11:11">
      <c r="K417" s="124"/>
    </row>
    <row r="418" spans="11:11">
      <c r="K418" s="124"/>
    </row>
    <row r="419" spans="11:11">
      <c r="K419" s="124"/>
    </row>
    <row r="420" spans="11:11">
      <c r="K420" s="124"/>
    </row>
    <row r="421" spans="11:11">
      <c r="K421" s="124"/>
    </row>
    <row r="422" spans="11:11">
      <c r="K422" s="124"/>
    </row>
    <row r="423" spans="11:11">
      <c r="K423" s="124"/>
    </row>
    <row r="424" spans="11:11">
      <c r="K424" s="124"/>
    </row>
    <row r="425" spans="11:11">
      <c r="K425" s="124"/>
    </row>
    <row r="426" spans="11:11">
      <c r="K426" s="124"/>
    </row>
    <row r="427" spans="11:11">
      <c r="K427" s="124"/>
    </row>
    <row r="428" spans="11:11">
      <c r="K428" s="124"/>
    </row>
    <row r="429" spans="11:11">
      <c r="K429" s="124"/>
    </row>
    <row r="430" spans="11:11">
      <c r="K430" s="124"/>
    </row>
    <row r="431" spans="11:11">
      <c r="K431" s="124"/>
    </row>
    <row r="432" spans="11:11">
      <c r="K432" s="124"/>
    </row>
    <row r="433" spans="11:11">
      <c r="K433" s="124"/>
    </row>
    <row r="434" spans="11:11">
      <c r="K434" s="124"/>
    </row>
    <row r="435" spans="11:11">
      <c r="K435" s="124"/>
    </row>
    <row r="436" spans="11:11">
      <c r="K436" s="124"/>
    </row>
    <row r="437" spans="11:11">
      <c r="K437" s="124"/>
    </row>
    <row r="438" spans="11:11">
      <c r="K438" s="124"/>
    </row>
    <row r="439" spans="11:11">
      <c r="K439" s="124"/>
    </row>
    <row r="440" spans="11:11">
      <c r="K440" s="124"/>
    </row>
    <row r="441" spans="11:11">
      <c r="K441" s="124"/>
    </row>
    <row r="442" spans="11:11">
      <c r="K442" s="124"/>
    </row>
    <row r="443" spans="11:11">
      <c r="K443" s="124"/>
    </row>
    <row r="444" spans="11:11">
      <c r="K444" s="124"/>
    </row>
    <row r="445" spans="11:11">
      <c r="K445" s="124"/>
    </row>
    <row r="446" spans="11:11">
      <c r="K446" s="124"/>
    </row>
    <row r="447" spans="11:11">
      <c r="K447" s="124"/>
    </row>
    <row r="448" spans="11:11">
      <c r="K448" s="124"/>
    </row>
    <row r="449" spans="11:11">
      <c r="K449" s="124"/>
    </row>
    <row r="450" spans="11:11">
      <c r="K450" s="124"/>
    </row>
    <row r="451" spans="11:11">
      <c r="K451" s="124"/>
    </row>
    <row r="452" spans="11:11">
      <c r="K452" s="124"/>
    </row>
    <row r="453" spans="11:11">
      <c r="K453" s="124"/>
    </row>
    <row r="454" spans="11:11">
      <c r="K454" s="124"/>
    </row>
    <row r="455" spans="11:11">
      <c r="K455" s="124"/>
    </row>
    <row r="456" spans="11:11">
      <c r="K456" s="124"/>
    </row>
    <row r="457" spans="11:11">
      <c r="K457" s="124"/>
    </row>
    <row r="458" spans="11:11">
      <c r="K458" s="124"/>
    </row>
    <row r="459" spans="11:11">
      <c r="K459" s="124"/>
    </row>
    <row r="460" spans="11:11">
      <c r="K460" s="124"/>
    </row>
    <row r="461" spans="11:11">
      <c r="K461" s="124"/>
    </row>
    <row r="462" spans="11:11">
      <c r="K462" s="124"/>
    </row>
    <row r="463" spans="11:11">
      <c r="K463" s="124"/>
    </row>
    <row r="464" spans="11:11">
      <c r="K464" s="124"/>
    </row>
    <row r="465" spans="11:11">
      <c r="K465" s="124"/>
    </row>
    <row r="466" spans="11:11">
      <c r="K466" s="124"/>
    </row>
    <row r="467" spans="11:11">
      <c r="K467" s="124"/>
    </row>
    <row r="468" spans="11:11">
      <c r="K468" s="124"/>
    </row>
    <row r="469" spans="11:11">
      <c r="K469" s="124"/>
    </row>
    <row r="470" spans="11:11">
      <c r="K470" s="124"/>
    </row>
    <row r="471" spans="11:11">
      <c r="K471" s="124"/>
    </row>
    <row r="472" spans="11:11">
      <c r="K472" s="124"/>
    </row>
    <row r="473" spans="11:11">
      <c r="K473" s="124"/>
    </row>
    <row r="474" spans="11:11">
      <c r="K474" s="124"/>
    </row>
    <row r="475" spans="11:11">
      <c r="K475" s="124"/>
    </row>
    <row r="476" spans="11:11">
      <c r="K476" s="124"/>
    </row>
    <row r="477" spans="11:11">
      <c r="K477" s="124"/>
    </row>
    <row r="478" spans="11:11">
      <c r="K478" s="124"/>
    </row>
    <row r="479" spans="11:11">
      <c r="K479" s="124"/>
    </row>
    <row r="480" spans="11:11">
      <c r="K480" s="124"/>
    </row>
    <row r="481" spans="11:11">
      <c r="K481" s="124"/>
    </row>
    <row r="482" spans="11:11">
      <c r="K482" s="124"/>
    </row>
    <row r="483" spans="11:11">
      <c r="K483" s="124"/>
    </row>
    <row r="484" spans="11:11">
      <c r="K484" s="124"/>
    </row>
    <row r="485" spans="11:11">
      <c r="K485" s="124"/>
    </row>
    <row r="486" spans="11:11">
      <c r="K486" s="124"/>
    </row>
    <row r="487" spans="11:11">
      <c r="K487" s="124"/>
    </row>
    <row r="488" spans="11:11">
      <c r="K488" s="124"/>
    </row>
    <row r="489" spans="11:11">
      <c r="K489" s="124"/>
    </row>
    <row r="490" spans="11:11">
      <c r="K490" s="124"/>
    </row>
    <row r="491" spans="11:11">
      <c r="K491" s="124"/>
    </row>
    <row r="492" spans="11:11">
      <c r="K492" s="124"/>
    </row>
    <row r="493" spans="11:11">
      <c r="K493" s="124"/>
    </row>
    <row r="494" spans="11:11">
      <c r="K494" s="124"/>
    </row>
    <row r="495" spans="11:11">
      <c r="K495" s="124"/>
    </row>
    <row r="496" spans="11:11">
      <c r="K496" s="124"/>
    </row>
    <row r="497" spans="11:11">
      <c r="K497" s="124"/>
    </row>
    <row r="498" spans="11:11">
      <c r="K498" s="124"/>
    </row>
    <row r="499" spans="11:11">
      <c r="K499" s="124"/>
    </row>
    <row r="500" spans="11:11">
      <c r="K500" s="124"/>
    </row>
    <row r="501" spans="11:11">
      <c r="K501" s="124"/>
    </row>
    <row r="502" spans="11:11">
      <c r="K502" s="124"/>
    </row>
    <row r="503" spans="11:11">
      <c r="K503" s="124"/>
    </row>
    <row r="504" spans="11:11">
      <c r="K504" s="124"/>
    </row>
    <row r="505" spans="11:11">
      <c r="K505" s="124"/>
    </row>
    <row r="506" spans="11:11">
      <c r="K506" s="124"/>
    </row>
    <row r="507" spans="11:11">
      <c r="K507" s="124"/>
    </row>
    <row r="508" spans="11:11">
      <c r="K508" s="124"/>
    </row>
    <row r="509" spans="11:11">
      <c r="K509" s="124"/>
    </row>
    <row r="510" spans="11:11">
      <c r="K510" s="124"/>
    </row>
    <row r="511" spans="11:11">
      <c r="K511" s="124"/>
    </row>
    <row r="512" spans="11:11">
      <c r="K512" s="124"/>
    </row>
    <row r="513" spans="11:11">
      <c r="K513" s="124"/>
    </row>
    <row r="514" spans="11:11">
      <c r="K514" s="124"/>
    </row>
    <row r="515" spans="11:11">
      <c r="K515" s="124"/>
    </row>
    <row r="516" spans="11:11">
      <c r="K516" s="124"/>
    </row>
    <row r="517" spans="11:11">
      <c r="K517" s="124"/>
    </row>
    <row r="518" spans="11:11">
      <c r="K518" s="124"/>
    </row>
    <row r="519" spans="11:11">
      <c r="K519" s="124"/>
    </row>
    <row r="520" spans="11:11">
      <c r="K520" s="124"/>
    </row>
    <row r="521" spans="11:11">
      <c r="K521" s="124"/>
    </row>
  </sheetData>
  <mergeCells count="33">
    <mergeCell ref="A1:U1"/>
    <mergeCell ref="H2:J2"/>
    <mergeCell ref="K2:R2"/>
    <mergeCell ref="K3:L3"/>
    <mergeCell ref="M3:N3"/>
    <mergeCell ref="O3:P3"/>
    <mergeCell ref="Q3:R3"/>
    <mergeCell ref="C36:R36"/>
    <mergeCell ref="D81:T81"/>
    <mergeCell ref="B82:T82"/>
    <mergeCell ref="A5:A36"/>
    <mergeCell ref="A37:A74"/>
    <mergeCell ref="A75:A81"/>
    <mergeCell ref="B5:B33"/>
    <mergeCell ref="B37:B55"/>
    <mergeCell ref="B57:B74"/>
    <mergeCell ref="B75:B80"/>
    <mergeCell ref="C2:C4"/>
    <mergeCell ref="D2:D4"/>
    <mergeCell ref="E2:E4"/>
    <mergeCell ref="F2:F4"/>
    <mergeCell ref="G2:G4"/>
    <mergeCell ref="H3:H4"/>
    <mergeCell ref="I3:I4"/>
    <mergeCell ref="J3:J4"/>
    <mergeCell ref="S2:S4"/>
    <mergeCell ref="T2:T4"/>
    <mergeCell ref="U2:U4"/>
    <mergeCell ref="U5:U35"/>
    <mergeCell ref="U37:U55"/>
    <mergeCell ref="U57:U74"/>
    <mergeCell ref="U75:U80"/>
    <mergeCell ref="A2:B4"/>
  </mergeCells>
  <pageMargins left="0.896527777777778" right="0.30625" top="0.947916666666667" bottom="0.751388888888889" header="0.297916666666667" footer="0.297916666666667"/>
  <pageSetup paperSize="9" scale="8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5"/>
  <sheetViews>
    <sheetView topLeftCell="A9" workbookViewId="0">
      <selection activeCell="I30" sqref="I30"/>
    </sheetView>
  </sheetViews>
  <sheetFormatPr defaultColWidth="9" defaultRowHeight="13.85"/>
  <cols>
    <col min="1" max="1" width="4.75221238938053" customWidth="1"/>
    <col min="2" max="2" width="6.24778761061947" customWidth="1"/>
    <col min="3" max="3" width="21.8761061946903" customWidth="1"/>
    <col min="4" max="6" width="8.50442477876106" customWidth="1"/>
    <col min="7" max="14" width="6.24778761061947" customWidth="1"/>
    <col min="15" max="15" width="7" customWidth="1"/>
    <col min="16" max="16" width="9.87610619469027" customWidth="1"/>
    <col min="18" max="18" width="9" style="283"/>
  </cols>
  <sheetData>
    <row r="1" ht="17.65" spans="1:17">
      <c r="A1" s="55" t="s">
        <v>182</v>
      </c>
      <c r="B1" s="55"/>
      <c r="C1" s="55"/>
      <c r="D1" s="55"/>
      <c r="E1" s="55"/>
      <c r="F1" s="55"/>
      <c r="G1" s="55"/>
      <c r="H1" s="55"/>
      <c r="I1" s="55"/>
      <c r="J1" s="55"/>
      <c r="K1" s="55"/>
      <c r="L1" s="55"/>
      <c r="M1" s="55"/>
      <c r="N1" s="55"/>
      <c r="O1" s="55"/>
      <c r="P1" s="55"/>
      <c r="Q1" s="55"/>
    </row>
    <row r="2" ht="25" customHeight="1" spans="1:17">
      <c r="A2" s="284" t="s">
        <v>183</v>
      </c>
      <c r="B2" s="284" t="s">
        <v>184</v>
      </c>
      <c r="C2" s="285"/>
      <c r="D2" s="284" t="s">
        <v>185</v>
      </c>
      <c r="E2" s="286" t="s">
        <v>186</v>
      </c>
      <c r="F2" s="284" t="s">
        <v>187</v>
      </c>
      <c r="G2" s="284" t="s">
        <v>188</v>
      </c>
      <c r="H2" s="285"/>
      <c r="I2" s="285"/>
      <c r="J2" s="285"/>
      <c r="K2" s="285"/>
      <c r="L2" s="285"/>
      <c r="M2" s="285"/>
      <c r="N2" s="285"/>
      <c r="O2" s="310" t="s">
        <v>10</v>
      </c>
      <c r="P2" s="284" t="s">
        <v>189</v>
      </c>
      <c r="Q2" s="313" t="s">
        <v>190</v>
      </c>
    </row>
    <row r="3" ht="25" customHeight="1" spans="1:17">
      <c r="A3" s="285"/>
      <c r="B3" s="285"/>
      <c r="C3" s="285"/>
      <c r="D3" s="285"/>
      <c r="E3" s="287"/>
      <c r="F3" s="285"/>
      <c r="G3" s="288" t="s">
        <v>15</v>
      </c>
      <c r="H3" s="289"/>
      <c r="I3" s="284" t="s">
        <v>16</v>
      </c>
      <c r="J3" s="285"/>
      <c r="K3" s="284" t="s">
        <v>17</v>
      </c>
      <c r="L3" s="285"/>
      <c r="M3" s="284" t="s">
        <v>18</v>
      </c>
      <c r="N3" s="285"/>
      <c r="O3" s="311"/>
      <c r="P3" s="285"/>
      <c r="Q3" s="313"/>
    </row>
    <row r="4" ht="25" customHeight="1" spans="1:17">
      <c r="A4" s="285"/>
      <c r="B4" s="285"/>
      <c r="C4" s="285"/>
      <c r="D4" s="285"/>
      <c r="E4" s="287"/>
      <c r="F4" s="285"/>
      <c r="G4" s="285">
        <v>1</v>
      </c>
      <c r="H4" s="285">
        <v>2</v>
      </c>
      <c r="I4" s="285">
        <v>3</v>
      </c>
      <c r="J4" s="285">
        <v>4</v>
      </c>
      <c r="K4" s="285">
        <v>5</v>
      </c>
      <c r="L4" s="285">
        <v>6</v>
      </c>
      <c r="M4" s="285">
        <v>7</v>
      </c>
      <c r="N4" s="285">
        <v>8</v>
      </c>
      <c r="O4" s="311"/>
      <c r="P4" s="285"/>
      <c r="Q4" s="313"/>
    </row>
    <row r="5" ht="25" customHeight="1" spans="1:18">
      <c r="A5" s="285">
        <v>1</v>
      </c>
      <c r="B5" s="284" t="s">
        <v>191</v>
      </c>
      <c r="C5" s="290" t="s">
        <v>192</v>
      </c>
      <c r="D5" s="291">
        <v>48</v>
      </c>
      <c r="E5" s="292">
        <v>1.5</v>
      </c>
      <c r="F5" s="293" t="s">
        <v>193</v>
      </c>
      <c r="G5" s="294"/>
      <c r="H5" s="280">
        <v>56</v>
      </c>
      <c r="I5" s="280"/>
      <c r="J5" s="294"/>
      <c r="K5" s="294"/>
      <c r="L5" s="294"/>
      <c r="M5" s="294"/>
      <c r="N5" s="294"/>
      <c r="O5" s="294" t="s">
        <v>194</v>
      </c>
      <c r="P5" s="311" t="s">
        <v>195</v>
      </c>
      <c r="Q5" s="314" t="s">
        <v>196</v>
      </c>
      <c r="R5" s="283" t="s">
        <v>197</v>
      </c>
    </row>
    <row r="6" ht="29" customHeight="1" spans="1:18">
      <c r="A6" s="285">
        <v>3</v>
      </c>
      <c r="B6" s="285"/>
      <c r="C6" s="290" t="s">
        <v>198</v>
      </c>
      <c r="D6" s="291">
        <v>16</v>
      </c>
      <c r="E6" s="295">
        <v>0.5</v>
      </c>
      <c r="F6" s="293" t="s">
        <v>193</v>
      </c>
      <c r="G6" s="294"/>
      <c r="H6" s="294"/>
      <c r="I6" s="294"/>
      <c r="J6" s="294"/>
      <c r="K6" s="294">
        <v>16</v>
      </c>
      <c r="L6" s="294"/>
      <c r="M6" s="294"/>
      <c r="N6" s="294"/>
      <c r="O6" s="294" t="s">
        <v>194</v>
      </c>
      <c r="P6" s="311"/>
      <c r="Q6" s="314" t="s">
        <v>196</v>
      </c>
      <c r="R6" s="283" t="s">
        <v>199</v>
      </c>
    </row>
    <row r="7" ht="29" customHeight="1" spans="1:18">
      <c r="A7" s="285">
        <v>5</v>
      </c>
      <c r="B7" s="285"/>
      <c r="C7" s="290" t="s">
        <v>200</v>
      </c>
      <c r="D7" s="291">
        <v>16</v>
      </c>
      <c r="E7" s="295">
        <v>0.5</v>
      </c>
      <c r="F7" s="293" t="s">
        <v>193</v>
      </c>
      <c r="G7" s="294"/>
      <c r="H7" s="294"/>
      <c r="I7" s="294"/>
      <c r="J7" s="294">
        <v>16</v>
      </c>
      <c r="K7" s="294"/>
      <c r="L7" s="294"/>
      <c r="M7" s="294"/>
      <c r="N7" s="294"/>
      <c r="O7" s="294" t="s">
        <v>194</v>
      </c>
      <c r="P7" s="311"/>
      <c r="Q7" s="314" t="s">
        <v>201</v>
      </c>
      <c r="R7" s="283" t="s">
        <v>202</v>
      </c>
    </row>
    <row r="8" ht="29" customHeight="1" spans="1:18">
      <c r="A8" s="285">
        <v>6</v>
      </c>
      <c r="B8" s="285"/>
      <c r="C8" s="290" t="s">
        <v>203</v>
      </c>
      <c r="D8" s="291">
        <v>16</v>
      </c>
      <c r="E8" s="295">
        <v>0.5</v>
      </c>
      <c r="F8" s="293" t="s">
        <v>193</v>
      </c>
      <c r="G8" s="294"/>
      <c r="H8" s="294"/>
      <c r="I8" s="294"/>
      <c r="J8" s="294"/>
      <c r="K8" s="294">
        <v>16</v>
      </c>
      <c r="L8" s="294"/>
      <c r="M8" s="294"/>
      <c r="N8" s="294"/>
      <c r="O8" s="294" t="s">
        <v>194</v>
      </c>
      <c r="P8" s="311"/>
      <c r="Q8" s="314" t="s">
        <v>201</v>
      </c>
      <c r="R8" s="283" t="s">
        <v>204</v>
      </c>
    </row>
    <row r="9" ht="29" customHeight="1" spans="1:18">
      <c r="A9" s="285">
        <v>7</v>
      </c>
      <c r="B9" s="285"/>
      <c r="C9" s="290" t="s">
        <v>205</v>
      </c>
      <c r="D9" s="291">
        <v>16</v>
      </c>
      <c r="E9" s="295">
        <v>0.5</v>
      </c>
      <c r="F9" s="293" t="s">
        <v>193</v>
      </c>
      <c r="G9" s="294"/>
      <c r="H9" s="294"/>
      <c r="I9" s="294"/>
      <c r="J9" s="294"/>
      <c r="K9" s="294"/>
      <c r="L9" s="294">
        <v>16</v>
      </c>
      <c r="M9" s="294"/>
      <c r="N9" s="294"/>
      <c r="O9" s="294" t="s">
        <v>194</v>
      </c>
      <c r="P9" s="311"/>
      <c r="Q9" s="314" t="s">
        <v>201</v>
      </c>
      <c r="R9" s="283" t="s">
        <v>206</v>
      </c>
    </row>
    <row r="10" ht="29" customHeight="1" spans="1:18">
      <c r="A10" s="285">
        <v>8</v>
      </c>
      <c r="B10" s="285"/>
      <c r="C10" s="290" t="s">
        <v>207</v>
      </c>
      <c r="D10" s="291">
        <v>16</v>
      </c>
      <c r="E10" s="295">
        <v>0.5</v>
      </c>
      <c r="F10" s="293" t="s">
        <v>193</v>
      </c>
      <c r="G10" s="294"/>
      <c r="H10" s="294"/>
      <c r="I10" s="294"/>
      <c r="J10" s="294"/>
      <c r="K10" s="294"/>
      <c r="L10" s="294"/>
      <c r="M10" s="294">
        <v>16</v>
      </c>
      <c r="N10" s="294"/>
      <c r="O10" s="294" t="s">
        <v>194</v>
      </c>
      <c r="P10" s="311"/>
      <c r="Q10" s="314" t="s">
        <v>201</v>
      </c>
      <c r="R10" s="283" t="s">
        <v>208</v>
      </c>
    </row>
    <row r="11" s="124" customFormat="1" ht="25" customHeight="1" spans="1:18">
      <c r="A11" s="296">
        <v>9</v>
      </c>
      <c r="B11" s="296"/>
      <c r="C11" s="297" t="s">
        <v>69</v>
      </c>
      <c r="D11" s="298">
        <f>SUM(D5:D10)</f>
        <v>128</v>
      </c>
      <c r="E11" s="299">
        <f>SUM(E5:E10)</f>
        <v>4</v>
      </c>
      <c r="F11" s="298"/>
      <c r="G11" s="298">
        <f t="shared" ref="G11:N11" si="0">SUM(G5:G10)</f>
        <v>0</v>
      </c>
      <c r="H11" s="298">
        <f t="shared" si="0"/>
        <v>56</v>
      </c>
      <c r="I11" s="298">
        <f t="shared" si="0"/>
        <v>0</v>
      </c>
      <c r="J11" s="298">
        <f t="shared" si="0"/>
        <v>16</v>
      </c>
      <c r="K11" s="298">
        <f t="shared" si="0"/>
        <v>32</v>
      </c>
      <c r="L11" s="298">
        <f t="shared" si="0"/>
        <v>16</v>
      </c>
      <c r="M11" s="298">
        <f t="shared" si="0"/>
        <v>16</v>
      </c>
      <c r="N11" s="298">
        <f t="shared" si="0"/>
        <v>0</v>
      </c>
      <c r="O11" s="312"/>
      <c r="P11" s="296"/>
      <c r="Q11" s="315" t="s">
        <v>196</v>
      </c>
      <c r="R11" s="316"/>
    </row>
    <row r="12" s="124" customFormat="1" ht="25" customHeight="1" spans="1:18">
      <c r="A12" s="296">
        <v>10</v>
      </c>
      <c r="B12" s="296"/>
      <c r="C12" s="300" t="s">
        <v>209</v>
      </c>
      <c r="D12" s="301">
        <v>24</v>
      </c>
      <c r="E12" s="302">
        <v>0.5</v>
      </c>
      <c r="F12" s="303" t="s">
        <v>193</v>
      </c>
      <c r="G12" s="304">
        <v>24</v>
      </c>
      <c r="H12" s="304"/>
      <c r="I12" s="304"/>
      <c r="J12" s="304"/>
      <c r="K12" s="304"/>
      <c r="L12" s="304"/>
      <c r="M12" s="304"/>
      <c r="N12" s="304"/>
      <c r="O12" s="304" t="s">
        <v>210</v>
      </c>
      <c r="P12" s="296"/>
      <c r="Q12" s="315" t="s">
        <v>196</v>
      </c>
      <c r="R12" s="316" t="s">
        <v>211</v>
      </c>
    </row>
    <row r="13" s="124" customFormat="1" ht="25" customHeight="1" spans="1:18">
      <c r="A13" s="296"/>
      <c r="B13" s="296"/>
      <c r="C13" s="297" t="s">
        <v>69</v>
      </c>
      <c r="D13" s="305">
        <f t="shared" ref="D13:N13" si="1">SUM(D12:D12)</f>
        <v>24</v>
      </c>
      <c r="E13" s="299">
        <f t="shared" si="1"/>
        <v>0.5</v>
      </c>
      <c r="F13" s="305">
        <f t="shared" si="1"/>
        <v>0</v>
      </c>
      <c r="G13" s="305">
        <f t="shared" si="1"/>
        <v>24</v>
      </c>
      <c r="H13" s="305">
        <f t="shared" si="1"/>
        <v>0</v>
      </c>
      <c r="I13" s="305">
        <f t="shared" si="1"/>
        <v>0</v>
      </c>
      <c r="J13" s="305">
        <f t="shared" si="1"/>
        <v>0</v>
      </c>
      <c r="K13" s="305">
        <f t="shared" si="1"/>
        <v>0</v>
      </c>
      <c r="L13" s="305">
        <f t="shared" si="1"/>
        <v>0</v>
      </c>
      <c r="M13" s="305">
        <f t="shared" si="1"/>
        <v>0</v>
      </c>
      <c r="N13" s="305">
        <f t="shared" si="1"/>
        <v>0</v>
      </c>
      <c r="O13" s="312"/>
      <c r="P13" s="296"/>
      <c r="Q13" s="315" t="s">
        <v>196</v>
      </c>
      <c r="R13" s="316"/>
    </row>
    <row r="14" s="124" customFormat="1" ht="25" customHeight="1" spans="1:18">
      <c r="A14" s="296">
        <v>13</v>
      </c>
      <c r="B14" s="306" t="s">
        <v>212</v>
      </c>
      <c r="C14" s="307" t="s">
        <v>213</v>
      </c>
      <c r="D14" s="304" t="s">
        <v>193</v>
      </c>
      <c r="E14" s="308">
        <v>2</v>
      </c>
      <c r="F14" s="303" t="s">
        <v>214</v>
      </c>
      <c r="G14" s="303" t="s">
        <v>214</v>
      </c>
      <c r="H14" s="303"/>
      <c r="I14" s="303"/>
      <c r="J14" s="303"/>
      <c r="K14" s="303"/>
      <c r="L14" s="303"/>
      <c r="M14" s="303"/>
      <c r="N14" s="304"/>
      <c r="O14" s="304" t="s">
        <v>194</v>
      </c>
      <c r="P14" s="296"/>
      <c r="Q14" s="315" t="s">
        <v>196</v>
      </c>
      <c r="R14" s="316"/>
    </row>
    <row r="15" s="124" customFormat="1" ht="25" customHeight="1" spans="1:18">
      <c r="A15" s="296">
        <v>14</v>
      </c>
      <c r="B15" s="296"/>
      <c r="C15" s="307" t="s">
        <v>215</v>
      </c>
      <c r="D15" s="304" t="s">
        <v>193</v>
      </c>
      <c r="E15" s="308">
        <v>2</v>
      </c>
      <c r="F15" s="303" t="s">
        <v>214</v>
      </c>
      <c r="G15" s="303"/>
      <c r="H15" s="303"/>
      <c r="I15" s="303"/>
      <c r="J15" s="303"/>
      <c r="K15" s="303" t="s">
        <v>214</v>
      </c>
      <c r="L15" s="303"/>
      <c r="M15" s="303"/>
      <c r="N15" s="304"/>
      <c r="O15" s="304" t="s">
        <v>194</v>
      </c>
      <c r="P15" s="296"/>
      <c r="Q15" s="315" t="s">
        <v>196</v>
      </c>
      <c r="R15" s="316" t="s">
        <v>216</v>
      </c>
    </row>
    <row r="16" s="124" customFormat="1" ht="25" customHeight="1" spans="1:18">
      <c r="A16" s="296">
        <v>15</v>
      </c>
      <c r="B16" s="296"/>
      <c r="C16" s="307" t="s">
        <v>217</v>
      </c>
      <c r="D16" s="304" t="s">
        <v>193</v>
      </c>
      <c r="E16" s="308">
        <v>2</v>
      </c>
      <c r="F16" s="303" t="s">
        <v>214</v>
      </c>
      <c r="G16" s="303"/>
      <c r="H16" s="303"/>
      <c r="I16" s="303"/>
      <c r="J16" s="303" t="s">
        <v>214</v>
      </c>
      <c r="K16" s="303"/>
      <c r="L16" s="303"/>
      <c r="M16" s="303"/>
      <c r="N16" s="303"/>
      <c r="O16" s="304" t="s">
        <v>194</v>
      </c>
      <c r="P16" s="296"/>
      <c r="Q16" s="315" t="s">
        <v>196</v>
      </c>
      <c r="R16" s="316" t="s">
        <v>218</v>
      </c>
    </row>
    <row r="17" s="124" customFormat="1" ht="25" customHeight="1" spans="1:18">
      <c r="A17" s="296">
        <v>16</v>
      </c>
      <c r="B17" s="296"/>
      <c r="C17" s="307" t="s">
        <v>219</v>
      </c>
      <c r="D17" s="304" t="s">
        <v>193</v>
      </c>
      <c r="E17" s="308">
        <v>4</v>
      </c>
      <c r="F17" s="303" t="s">
        <v>220</v>
      </c>
      <c r="G17" s="303"/>
      <c r="H17" s="303"/>
      <c r="I17" s="303"/>
      <c r="J17" s="303"/>
      <c r="K17" s="303"/>
      <c r="L17" s="303"/>
      <c r="M17" s="303" t="s">
        <v>220</v>
      </c>
      <c r="N17" s="296"/>
      <c r="O17" s="304" t="s">
        <v>194</v>
      </c>
      <c r="P17" s="296"/>
      <c r="Q17" s="315" t="s">
        <v>196</v>
      </c>
      <c r="R17" s="316" t="s">
        <v>221</v>
      </c>
    </row>
    <row r="18" s="124" customFormat="1" ht="25" customHeight="1" spans="1:18">
      <c r="A18" s="296">
        <v>17</v>
      </c>
      <c r="B18" s="296"/>
      <c r="C18" s="307" t="s">
        <v>222</v>
      </c>
      <c r="D18" s="304" t="s">
        <v>193</v>
      </c>
      <c r="E18" s="308">
        <v>2</v>
      </c>
      <c r="F18" s="303" t="s">
        <v>214</v>
      </c>
      <c r="G18" s="303"/>
      <c r="H18" s="303"/>
      <c r="I18" s="303"/>
      <c r="J18" s="303"/>
      <c r="K18" s="303"/>
      <c r="L18" s="303"/>
      <c r="M18" s="303"/>
      <c r="N18" s="304" t="s">
        <v>214</v>
      </c>
      <c r="O18" s="304" t="s">
        <v>194</v>
      </c>
      <c r="P18" s="296"/>
      <c r="Q18" s="315" t="s">
        <v>196</v>
      </c>
      <c r="R18" s="316" t="s">
        <v>223</v>
      </c>
    </row>
    <row r="19" s="124" customFormat="1" ht="25" customHeight="1" spans="1:18">
      <c r="A19" s="296">
        <v>18</v>
      </c>
      <c r="B19" s="296"/>
      <c r="C19" s="307" t="s">
        <v>224</v>
      </c>
      <c r="D19" s="304" t="s">
        <v>193</v>
      </c>
      <c r="E19" s="308">
        <v>14</v>
      </c>
      <c r="F19" s="303" t="s">
        <v>225</v>
      </c>
      <c r="G19" s="303"/>
      <c r="H19" s="303"/>
      <c r="I19" s="303"/>
      <c r="J19" s="303"/>
      <c r="K19" s="303"/>
      <c r="L19" s="303"/>
      <c r="M19" s="303"/>
      <c r="N19" s="303" t="s">
        <v>225</v>
      </c>
      <c r="O19" s="304" t="s">
        <v>194</v>
      </c>
      <c r="P19" s="296"/>
      <c r="Q19" s="315" t="s">
        <v>196</v>
      </c>
      <c r="R19" s="316" t="s">
        <v>226</v>
      </c>
    </row>
    <row r="20" s="124" customFormat="1" ht="25" customHeight="1" spans="1:18">
      <c r="A20" s="296"/>
      <c r="B20" s="296"/>
      <c r="C20" s="297" t="s">
        <v>69</v>
      </c>
      <c r="D20" s="304"/>
      <c r="E20" s="299">
        <f>SUM(E14:E19)</f>
        <v>26</v>
      </c>
      <c r="F20" s="305" t="s">
        <v>227</v>
      </c>
      <c r="G20" s="303" t="s">
        <v>214</v>
      </c>
      <c r="H20" s="303"/>
      <c r="I20" s="303"/>
      <c r="J20" s="303" t="s">
        <v>214</v>
      </c>
      <c r="K20" s="303" t="s">
        <v>214</v>
      </c>
      <c r="L20" s="303"/>
      <c r="M20" s="303" t="s">
        <v>220</v>
      </c>
      <c r="N20" s="303" t="s">
        <v>228</v>
      </c>
      <c r="O20" s="312"/>
      <c r="P20" s="296"/>
      <c r="Q20" s="315" t="s">
        <v>196</v>
      </c>
      <c r="R20" s="316"/>
    </row>
    <row r="21" s="124" customFormat="1" ht="25" customHeight="1" spans="1:18">
      <c r="A21" s="296">
        <v>19</v>
      </c>
      <c r="B21" s="296"/>
      <c r="C21" s="307" t="s">
        <v>229</v>
      </c>
      <c r="D21" s="303" t="s">
        <v>193</v>
      </c>
      <c r="E21" s="308">
        <v>1</v>
      </c>
      <c r="F21" s="303" t="s">
        <v>230</v>
      </c>
      <c r="G21" s="303"/>
      <c r="H21" s="303"/>
      <c r="I21" s="303"/>
      <c r="J21" s="303"/>
      <c r="K21" s="303" t="s">
        <v>230</v>
      </c>
      <c r="L21" s="303"/>
      <c r="M21" s="303"/>
      <c r="N21" s="304"/>
      <c r="O21" s="304" t="s">
        <v>210</v>
      </c>
      <c r="P21" s="296"/>
      <c r="Q21" s="315" t="s">
        <v>196</v>
      </c>
      <c r="R21" s="316" t="s">
        <v>231</v>
      </c>
    </row>
    <row r="22" s="124" customFormat="1" ht="25" customHeight="1" spans="1:18">
      <c r="A22" s="296">
        <v>20</v>
      </c>
      <c r="B22" s="296"/>
      <c r="C22" s="307" t="s">
        <v>232</v>
      </c>
      <c r="D22" s="303" t="s">
        <v>193</v>
      </c>
      <c r="E22" s="308">
        <v>1</v>
      </c>
      <c r="F22" s="303" t="s">
        <v>230</v>
      </c>
      <c r="G22" s="303"/>
      <c r="H22" s="303"/>
      <c r="I22" s="303"/>
      <c r="J22" s="303" t="s">
        <v>230</v>
      </c>
      <c r="K22" s="303"/>
      <c r="L22" s="303"/>
      <c r="M22" s="303"/>
      <c r="N22" s="304"/>
      <c r="O22" s="304" t="s">
        <v>210</v>
      </c>
      <c r="P22" s="296"/>
      <c r="Q22" s="315" t="s">
        <v>196</v>
      </c>
      <c r="R22" s="316" t="s">
        <v>233</v>
      </c>
    </row>
    <row r="23" s="124" customFormat="1" ht="35" customHeight="1" spans="1:18">
      <c r="A23" s="296">
        <v>21</v>
      </c>
      <c r="B23" s="296"/>
      <c r="C23" s="307" t="s">
        <v>234</v>
      </c>
      <c r="D23" s="303" t="s">
        <v>193</v>
      </c>
      <c r="E23" s="308">
        <v>1</v>
      </c>
      <c r="F23" s="303" t="s">
        <v>230</v>
      </c>
      <c r="G23" s="303"/>
      <c r="H23" s="303"/>
      <c r="I23" s="303" t="s">
        <v>230</v>
      </c>
      <c r="J23" s="303"/>
      <c r="K23" s="303"/>
      <c r="L23" s="303"/>
      <c r="M23" s="303"/>
      <c r="N23" s="304"/>
      <c r="O23" s="304" t="s">
        <v>210</v>
      </c>
      <c r="P23" s="296"/>
      <c r="Q23" s="315" t="s">
        <v>196</v>
      </c>
      <c r="R23" s="316" t="s">
        <v>235</v>
      </c>
    </row>
    <row r="24" s="124" customFormat="1" ht="25" customHeight="1" spans="1:18">
      <c r="A24" s="296"/>
      <c r="B24" s="296"/>
      <c r="C24" s="297" t="s">
        <v>69</v>
      </c>
      <c r="D24" s="304"/>
      <c r="E24" s="299">
        <f>SUM(E21:E23)</f>
        <v>3</v>
      </c>
      <c r="F24" s="299" t="s">
        <v>236</v>
      </c>
      <c r="G24" s="299"/>
      <c r="H24" s="299"/>
      <c r="I24" s="299" t="s">
        <v>230</v>
      </c>
      <c r="J24" s="303" t="s">
        <v>230</v>
      </c>
      <c r="K24" s="303" t="s">
        <v>230</v>
      </c>
      <c r="L24" s="303"/>
      <c r="M24" s="303"/>
      <c r="N24" s="299"/>
      <c r="O24" s="312"/>
      <c r="P24" s="296"/>
      <c r="Q24" s="315" t="s">
        <v>196</v>
      </c>
      <c r="R24" s="316"/>
    </row>
    <row r="25" ht="59.25" customHeight="1" spans="1:17">
      <c r="A25" s="309" t="s">
        <v>237</v>
      </c>
      <c r="B25" s="309"/>
      <c r="C25" s="309"/>
      <c r="D25" s="309"/>
      <c r="E25" s="309"/>
      <c r="F25" s="309"/>
      <c r="G25" s="309"/>
      <c r="H25" s="309"/>
      <c r="I25" s="309"/>
      <c r="J25" s="309"/>
      <c r="K25" s="309"/>
      <c r="L25" s="309"/>
      <c r="M25" s="309"/>
      <c r="N25" s="309"/>
      <c r="O25" s="309"/>
      <c r="P25" s="309"/>
      <c r="Q25" s="317"/>
    </row>
  </sheetData>
  <mergeCells count="18">
    <mergeCell ref="A1:P1"/>
    <mergeCell ref="G2:N2"/>
    <mergeCell ref="G3:H3"/>
    <mergeCell ref="I3:J3"/>
    <mergeCell ref="K3:L3"/>
    <mergeCell ref="M3:N3"/>
    <mergeCell ref="A25:P25"/>
    <mergeCell ref="A2:A4"/>
    <mergeCell ref="B5:B13"/>
    <mergeCell ref="B14:B24"/>
    <mergeCell ref="D2:D4"/>
    <mergeCell ref="E2:E4"/>
    <mergeCell ref="F2:F4"/>
    <mergeCell ref="O2:O4"/>
    <mergeCell ref="P2:P4"/>
    <mergeCell ref="P5:P24"/>
    <mergeCell ref="Q2:Q4"/>
    <mergeCell ref="B2:C4"/>
  </mergeCells>
  <pageMargins left="0.700694444444445" right="0.700694444444445" top="0.751388888888889" bottom="0.751388888888889" header="0.297916666666667" footer="0.297916666666667"/>
  <pageSetup paperSize="9" scale="60"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O10" sqref="O10"/>
    </sheetView>
  </sheetViews>
  <sheetFormatPr defaultColWidth="9" defaultRowHeight="13.85"/>
  <cols>
    <col min="3" max="3" width="18.3716814159292" customWidth="1"/>
    <col min="4" max="11" width="7.50442477876106" customWidth="1"/>
    <col min="12" max="12" width="11.6283185840708" customWidth="1"/>
  </cols>
  <sheetData>
    <row r="1" ht="17.6" spans="1:12">
      <c r="A1" s="205" t="s">
        <v>238</v>
      </c>
      <c r="B1" s="205"/>
      <c r="C1" s="205"/>
      <c r="D1" s="205"/>
      <c r="E1" s="205"/>
      <c r="F1" s="205"/>
      <c r="G1" s="205"/>
      <c r="H1" s="205"/>
      <c r="I1" s="205"/>
      <c r="J1" s="205"/>
      <c r="K1" s="205"/>
      <c r="L1" s="205"/>
    </row>
    <row r="2" ht="42.75" customHeight="1" spans="1:12">
      <c r="A2" s="250" t="s">
        <v>239</v>
      </c>
      <c r="B2" s="251"/>
      <c r="C2" s="252"/>
      <c r="D2" s="206" t="s">
        <v>15</v>
      </c>
      <c r="E2" s="207"/>
      <c r="F2" s="206" t="s">
        <v>16</v>
      </c>
      <c r="G2" s="207"/>
      <c r="H2" s="206" t="s">
        <v>17</v>
      </c>
      <c r="I2" s="207"/>
      <c r="J2" s="206" t="s">
        <v>18</v>
      </c>
      <c r="K2" s="208"/>
      <c r="L2" s="281" t="s">
        <v>240</v>
      </c>
    </row>
    <row r="3" ht="39.75" customHeight="1" spans="1:12">
      <c r="A3" s="253"/>
      <c r="B3" s="254"/>
      <c r="C3" s="255"/>
      <c r="D3" s="209">
        <v>1</v>
      </c>
      <c r="E3" s="209">
        <v>2</v>
      </c>
      <c r="F3" s="209">
        <v>3</v>
      </c>
      <c r="G3" s="209">
        <v>4</v>
      </c>
      <c r="H3" s="209">
        <v>5</v>
      </c>
      <c r="I3" s="209">
        <v>6</v>
      </c>
      <c r="J3" s="209">
        <v>7</v>
      </c>
      <c r="K3" s="209">
        <v>8</v>
      </c>
      <c r="L3" s="281"/>
    </row>
    <row r="4" ht="22" customHeight="1" spans="1:12">
      <c r="A4" s="256" t="s">
        <v>241</v>
      </c>
      <c r="B4" s="257" t="s">
        <v>242</v>
      </c>
      <c r="C4" s="258"/>
      <c r="D4" s="259">
        <v>236</v>
      </c>
      <c r="E4" s="259">
        <v>292</v>
      </c>
      <c r="F4" s="259">
        <v>316</v>
      </c>
      <c r="G4" s="259">
        <v>236</v>
      </c>
      <c r="H4" s="259">
        <v>218</v>
      </c>
      <c r="I4" s="259">
        <v>152</v>
      </c>
      <c r="J4" s="214">
        <v>40</v>
      </c>
      <c r="K4" s="214">
        <v>0</v>
      </c>
      <c r="L4" s="265">
        <f>SUM(D4:K4)</f>
        <v>1490</v>
      </c>
    </row>
    <row r="5" ht="45" customHeight="1" spans="1:12">
      <c r="A5" s="214"/>
      <c r="B5" s="260" t="s">
        <v>243</v>
      </c>
      <c r="C5" s="261" t="s">
        <v>244</v>
      </c>
      <c r="D5" s="214">
        <f>附表2!G11</f>
        <v>0</v>
      </c>
      <c r="E5" s="214">
        <f>附表2!H11</f>
        <v>56</v>
      </c>
      <c r="F5" s="214">
        <f>附表2!I11</f>
        <v>0</v>
      </c>
      <c r="G5" s="214">
        <f>附表2!J11</f>
        <v>16</v>
      </c>
      <c r="H5" s="214">
        <f>附表2!K11</f>
        <v>32</v>
      </c>
      <c r="I5" s="214">
        <f>附表2!L11</f>
        <v>16</v>
      </c>
      <c r="J5" s="214">
        <f>附表2!M11</f>
        <v>16</v>
      </c>
      <c r="K5" s="214">
        <f>附表2!N11</f>
        <v>0</v>
      </c>
      <c r="L5" s="265">
        <f t="shared" ref="L5:L9" si="0">SUM(D5:K5)</f>
        <v>136</v>
      </c>
    </row>
    <row r="6" ht="64" customHeight="1" spans="1:12">
      <c r="A6" s="214"/>
      <c r="B6" s="262"/>
      <c r="C6" s="261" t="s">
        <v>212</v>
      </c>
      <c r="D6" s="263" t="s">
        <v>214</v>
      </c>
      <c r="E6" s="264"/>
      <c r="F6" s="265"/>
      <c r="G6" s="263" t="s">
        <v>214</v>
      </c>
      <c r="H6" s="263" t="s">
        <v>214</v>
      </c>
      <c r="I6" s="265"/>
      <c r="J6" s="263" t="s">
        <v>220</v>
      </c>
      <c r="K6" s="263" t="s">
        <v>228</v>
      </c>
      <c r="L6" s="265" t="s">
        <v>227</v>
      </c>
    </row>
    <row r="7" ht="29" customHeight="1" spans="1:12">
      <c r="A7" s="214"/>
      <c r="B7" s="257" t="s">
        <v>14</v>
      </c>
      <c r="C7" s="258"/>
      <c r="D7" s="266">
        <v>20</v>
      </c>
      <c r="E7" s="267">
        <v>28</v>
      </c>
      <c r="F7" s="266">
        <v>28</v>
      </c>
      <c r="G7" s="265">
        <v>20</v>
      </c>
      <c r="H7" s="265"/>
      <c r="I7" s="265"/>
      <c r="J7" s="265"/>
      <c r="K7" s="265"/>
      <c r="L7" s="265">
        <f t="shared" si="0"/>
        <v>96</v>
      </c>
    </row>
    <row r="8" ht="24" customHeight="1" spans="1:12">
      <c r="A8" s="256" t="s">
        <v>245</v>
      </c>
      <c r="B8" s="257" t="s">
        <v>242</v>
      </c>
      <c r="C8" s="268"/>
      <c r="D8" s="265">
        <v>176</v>
      </c>
      <c r="E8" s="265">
        <f>附表1!L37+附表1!L59+附表1!L86</f>
        <v>56</v>
      </c>
      <c r="F8" s="265">
        <v>184</v>
      </c>
      <c r="G8" s="265">
        <v>264</v>
      </c>
      <c r="H8" s="265">
        <v>160</v>
      </c>
      <c r="I8" s="265">
        <v>160</v>
      </c>
      <c r="J8" s="265">
        <v>128</v>
      </c>
      <c r="K8" s="265">
        <f>附表1!R37+附表1!R59+附表1!R86</f>
        <v>0</v>
      </c>
      <c r="L8" s="265">
        <f t="shared" si="0"/>
        <v>1128</v>
      </c>
    </row>
    <row r="9" ht="24" customHeight="1" spans="1:12">
      <c r="A9" s="214"/>
      <c r="B9" s="260" t="s">
        <v>243</v>
      </c>
      <c r="C9" s="261" t="s">
        <v>244</v>
      </c>
      <c r="D9" s="269">
        <f>附表2!G13</f>
        <v>24</v>
      </c>
      <c r="E9" s="269">
        <f>附表2!H13</f>
        <v>0</v>
      </c>
      <c r="F9" s="269">
        <f>附表2!I13</f>
        <v>0</v>
      </c>
      <c r="G9" s="269">
        <f>附表2!J13</f>
        <v>0</v>
      </c>
      <c r="H9" s="269">
        <f>附表2!K13</f>
        <v>0</v>
      </c>
      <c r="I9" s="269">
        <f>附表2!L13</f>
        <v>0</v>
      </c>
      <c r="J9" s="269">
        <f>附表2!M13</f>
        <v>0</v>
      </c>
      <c r="K9" s="269">
        <f>附表2!N13</f>
        <v>0</v>
      </c>
      <c r="L9" s="265">
        <f t="shared" si="0"/>
        <v>24</v>
      </c>
    </row>
    <row r="10" ht="55" customHeight="1" spans="1:12">
      <c r="A10" s="214"/>
      <c r="B10" s="262"/>
      <c r="C10" s="261" t="s">
        <v>212</v>
      </c>
      <c r="D10" s="265"/>
      <c r="E10" s="265"/>
      <c r="F10" s="265"/>
      <c r="G10" s="265" t="s">
        <v>230</v>
      </c>
      <c r="H10" s="265"/>
      <c r="I10" s="265" t="s">
        <v>230</v>
      </c>
      <c r="J10" s="265"/>
      <c r="K10" s="265"/>
      <c r="L10" s="265" t="s">
        <v>214</v>
      </c>
    </row>
    <row r="11" ht="30" customHeight="1" spans="1:12">
      <c r="A11" s="214"/>
      <c r="B11" s="270" t="s">
        <v>246</v>
      </c>
      <c r="C11" s="271"/>
      <c r="D11" s="257" t="s">
        <v>247</v>
      </c>
      <c r="E11" s="272"/>
      <c r="F11" s="272"/>
      <c r="G11" s="272"/>
      <c r="H11" s="272"/>
      <c r="I11" s="272"/>
      <c r="J11" s="272"/>
      <c r="K11" s="272"/>
      <c r="L11" s="244"/>
    </row>
    <row r="12" ht="94.5" customHeight="1" spans="1:12">
      <c r="A12" s="273" t="s">
        <v>248</v>
      </c>
      <c r="B12" s="274"/>
      <c r="C12" s="275"/>
      <c r="D12" s="275"/>
      <c r="E12" s="275"/>
      <c r="F12" s="275"/>
      <c r="G12" s="275"/>
      <c r="H12" s="275"/>
      <c r="I12" s="275"/>
      <c r="J12" s="275"/>
      <c r="K12" s="275"/>
      <c r="L12" s="275"/>
    </row>
    <row r="13" ht="94.5" customHeight="1" spans="1:12">
      <c r="A13" s="276"/>
      <c r="B13" s="277"/>
      <c r="C13" s="278"/>
      <c r="D13" s="278"/>
      <c r="E13" s="278"/>
      <c r="F13" s="278"/>
      <c r="G13" s="278"/>
      <c r="H13" s="278"/>
      <c r="I13" s="278"/>
      <c r="J13" s="278"/>
      <c r="K13" s="278"/>
      <c r="L13" s="278"/>
    </row>
    <row r="14" ht="94.5" customHeight="1" spans="1:12">
      <c r="A14" s="276"/>
      <c r="B14" s="277"/>
      <c r="C14" s="278"/>
      <c r="D14" s="278"/>
      <c r="E14" s="278"/>
      <c r="F14" s="278"/>
      <c r="G14" s="278"/>
      <c r="H14" s="278"/>
      <c r="I14" s="278"/>
      <c r="J14" s="278"/>
      <c r="K14" s="278"/>
      <c r="L14" s="278"/>
    </row>
    <row r="15" ht="94.5" customHeight="1" spans="1:12">
      <c r="A15" s="276"/>
      <c r="B15" s="277"/>
      <c r="C15" s="278"/>
      <c r="D15" s="278"/>
      <c r="E15" s="278"/>
      <c r="F15" s="278"/>
      <c r="G15" s="278"/>
      <c r="H15" s="278"/>
      <c r="I15" s="278"/>
      <c r="J15" s="278"/>
      <c r="K15" s="278"/>
      <c r="L15" s="278"/>
    </row>
    <row r="16" ht="94.5" customHeight="1" spans="1:12">
      <c r="A16" s="276"/>
      <c r="B16" s="277"/>
      <c r="C16" s="278"/>
      <c r="D16" s="278"/>
      <c r="E16" s="278"/>
      <c r="F16" s="278"/>
      <c r="G16" s="278"/>
      <c r="H16" s="278"/>
      <c r="I16" s="278"/>
      <c r="J16" s="278"/>
      <c r="K16" s="278"/>
      <c r="L16" s="278"/>
    </row>
    <row r="17" ht="94.5" customHeight="1" spans="1:12">
      <c r="A17" s="276"/>
      <c r="B17" s="277"/>
      <c r="C17" s="278"/>
      <c r="D17" s="278"/>
      <c r="E17" s="278"/>
      <c r="F17" s="278"/>
      <c r="G17" s="278"/>
      <c r="H17" s="278"/>
      <c r="I17" s="278"/>
      <c r="J17" s="278"/>
      <c r="K17" s="278"/>
      <c r="L17" s="278"/>
    </row>
    <row r="18" ht="94.5" customHeight="1" spans="1:12">
      <c r="A18" s="276"/>
      <c r="B18" s="277"/>
      <c r="C18" s="278"/>
      <c r="D18" s="278"/>
      <c r="E18" s="278"/>
      <c r="F18" s="278"/>
      <c r="G18" s="278"/>
      <c r="H18" s="278"/>
      <c r="I18" s="278"/>
      <c r="J18" s="278"/>
      <c r="K18" s="278"/>
      <c r="L18" s="278"/>
    </row>
    <row r="19" ht="33" customHeight="1"/>
    <row r="22" ht="22.5" spans="6:20">
      <c r="F22" s="279">
        <v>106241</v>
      </c>
      <c r="G22" s="91" t="s">
        <v>249</v>
      </c>
      <c r="H22" s="280">
        <v>48</v>
      </c>
      <c r="I22" s="280">
        <v>40</v>
      </c>
      <c r="J22" s="280"/>
      <c r="K22" s="280"/>
      <c r="L22" s="280"/>
      <c r="M22" s="280"/>
      <c r="N22" s="280"/>
      <c r="O22" s="280"/>
      <c r="P22" s="280">
        <v>48</v>
      </c>
      <c r="Q22" s="280"/>
      <c r="R22" s="280"/>
      <c r="S22" s="282"/>
      <c r="T22" s="61" t="s">
        <v>129</v>
      </c>
    </row>
  </sheetData>
  <mergeCells count="16">
    <mergeCell ref="A1:L1"/>
    <mergeCell ref="D2:E2"/>
    <mergeCell ref="F2:G2"/>
    <mergeCell ref="H2:I2"/>
    <mergeCell ref="J2:K2"/>
    <mergeCell ref="B4:C4"/>
    <mergeCell ref="B7:C7"/>
    <mergeCell ref="B8:C8"/>
    <mergeCell ref="B11:C11"/>
    <mergeCell ref="D11:L11"/>
    <mergeCell ref="A12:L12"/>
    <mergeCell ref="A4:A7"/>
    <mergeCell ref="A8:A11"/>
    <mergeCell ref="B5:B6"/>
    <mergeCell ref="B9:B10"/>
    <mergeCell ref="A2:C3"/>
  </mergeCells>
  <pageMargins left="0.699305555555556" right="0.699305555555556" top="0.75" bottom="0.75" header="0.3" footer="0.3"/>
  <pageSetup paperSize="9" scale="75"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2"/>
  <sheetViews>
    <sheetView workbookViewId="0">
      <selection activeCell="J22" sqref="J22"/>
    </sheetView>
  </sheetViews>
  <sheetFormatPr defaultColWidth="9" defaultRowHeight="13.85"/>
  <cols>
    <col min="2" max="2" width="14.8761061946903" customWidth="1"/>
    <col min="5" max="5" width="13.2477876106195" customWidth="1"/>
    <col min="7" max="7" width="13.3716814159292" customWidth="1"/>
    <col min="10" max="10" width="21.7522123893805" customWidth="1"/>
  </cols>
  <sheetData>
    <row r="1" ht="17.65" spans="1:7">
      <c r="A1" s="205" t="s">
        <v>250</v>
      </c>
      <c r="B1" s="205"/>
      <c r="C1" s="205"/>
      <c r="D1" s="205"/>
      <c r="E1" s="205"/>
      <c r="F1" s="205"/>
      <c r="G1" s="205"/>
    </row>
    <row r="2" ht="28" customHeight="1" spans="1:11">
      <c r="A2" s="206" t="s">
        <v>251</v>
      </c>
      <c r="B2" s="207"/>
      <c r="C2" s="208"/>
      <c r="D2" s="209" t="s">
        <v>252</v>
      </c>
      <c r="E2" s="209" t="s">
        <v>253</v>
      </c>
      <c r="F2" s="209" t="s">
        <v>254</v>
      </c>
      <c r="G2" s="209" t="s">
        <v>255</v>
      </c>
      <c r="J2" s="249"/>
      <c r="K2" s="249"/>
    </row>
    <row r="3" ht="28" customHeight="1" spans="1:7">
      <c r="A3" s="210" t="s">
        <v>19</v>
      </c>
      <c r="B3" s="210" t="s">
        <v>20</v>
      </c>
      <c r="C3" s="211" t="s">
        <v>256</v>
      </c>
      <c r="D3" s="212">
        <f>附表1!F27</f>
        <v>956</v>
      </c>
      <c r="E3" s="213">
        <f>D3/D17*100</f>
        <v>41.2780656303972</v>
      </c>
      <c r="F3" s="214">
        <f>附表1!E27</f>
        <v>56.5</v>
      </c>
      <c r="G3" s="213">
        <f>F3/F19*100</f>
        <v>30.5405405405405</v>
      </c>
    </row>
    <row r="4" ht="28" customHeight="1" spans="1:7">
      <c r="A4" s="215"/>
      <c r="B4" s="215"/>
      <c r="C4" s="211" t="s">
        <v>257</v>
      </c>
      <c r="D4" s="214">
        <f>F4*16</f>
        <v>208</v>
      </c>
      <c r="E4" s="213">
        <f>D4/D17*100</f>
        <v>8.98100172711572</v>
      </c>
      <c r="F4" s="214">
        <v>13</v>
      </c>
      <c r="G4" s="213">
        <f>F4/F19*100</f>
        <v>7.02702702702703</v>
      </c>
    </row>
    <row r="5" s="203" customFormat="1" ht="28" customHeight="1" spans="1:7">
      <c r="A5" s="216"/>
      <c r="B5" s="217"/>
      <c r="C5" s="218" t="s">
        <v>69</v>
      </c>
      <c r="D5" s="219">
        <f>D3+D4</f>
        <v>1164</v>
      </c>
      <c r="E5" s="220">
        <f>D5/D17*100</f>
        <v>50.259067357513</v>
      </c>
      <c r="F5" s="219">
        <f>F3+F4</f>
        <v>69.5</v>
      </c>
      <c r="G5" s="220">
        <f>F5/F19*100</f>
        <v>37.5675675675676</v>
      </c>
    </row>
    <row r="6" s="203" customFormat="1" ht="28" customHeight="1" spans="1:7">
      <c r="A6" s="216"/>
      <c r="B6" s="221" t="s">
        <v>246</v>
      </c>
      <c r="C6" s="222" t="s">
        <v>257</v>
      </c>
      <c r="D6" s="219">
        <f>F37</f>
        <v>0</v>
      </c>
      <c r="E6" s="220">
        <f>D6/D17*100</f>
        <v>0</v>
      </c>
      <c r="F6" s="219">
        <v>10</v>
      </c>
      <c r="G6" s="220">
        <f>F6/F19*100</f>
        <v>5.40540540540541</v>
      </c>
    </row>
    <row r="7" s="203" customFormat="1" ht="28" customHeight="1" spans="1:7">
      <c r="A7" s="221" t="s">
        <v>88</v>
      </c>
      <c r="B7" s="223" t="s">
        <v>89</v>
      </c>
      <c r="C7" s="221" t="s">
        <v>256</v>
      </c>
      <c r="D7" s="219">
        <f>附表1!F46</f>
        <v>480</v>
      </c>
      <c r="E7" s="220">
        <f>D7/D17*100</f>
        <v>20.7253886010363</v>
      </c>
      <c r="F7" s="219">
        <f>附表1!E46</f>
        <v>30</v>
      </c>
      <c r="G7" s="220">
        <f>F7/F19*100</f>
        <v>16.2162162162162</v>
      </c>
    </row>
    <row r="8" s="203" customFormat="1" ht="28" customHeight="1" spans="1:7">
      <c r="A8" s="221"/>
      <c r="B8" s="216"/>
      <c r="C8" s="221" t="s">
        <v>257</v>
      </c>
      <c r="D8" s="219">
        <f>F8*16</f>
        <v>192</v>
      </c>
      <c r="E8" s="220">
        <f>D8/D17*100</f>
        <v>8.29015544041451</v>
      </c>
      <c r="F8" s="219">
        <v>12</v>
      </c>
      <c r="G8" s="220">
        <f>F8/F19*100</f>
        <v>6.48648648648649</v>
      </c>
    </row>
    <row r="9" s="203" customFormat="1" ht="28" customHeight="1" spans="1:7">
      <c r="A9" s="221"/>
      <c r="B9" s="217"/>
      <c r="C9" s="218" t="s">
        <v>69</v>
      </c>
      <c r="D9" s="219">
        <f>SUM(D7:D8)</f>
        <v>672</v>
      </c>
      <c r="E9" s="220">
        <f>D9/D17*100</f>
        <v>29.0155440414508</v>
      </c>
      <c r="F9" s="219">
        <f>F7+F8</f>
        <v>42</v>
      </c>
      <c r="G9" s="220">
        <f>F9/F19*100</f>
        <v>22.7027027027027</v>
      </c>
    </row>
    <row r="10" s="203" customFormat="1" ht="28" customHeight="1" spans="1:7">
      <c r="A10" s="221"/>
      <c r="B10" s="223" t="s">
        <v>130</v>
      </c>
      <c r="C10" s="221" t="s">
        <v>256</v>
      </c>
      <c r="D10" s="219">
        <f>附表1!F62</f>
        <v>232</v>
      </c>
      <c r="E10" s="220">
        <f>D10/D17*100</f>
        <v>10.0172711571675</v>
      </c>
      <c r="F10" s="219">
        <f>附表1!E62</f>
        <v>14.5</v>
      </c>
      <c r="G10" s="220">
        <f>F10/F19*100</f>
        <v>7.83783783783784</v>
      </c>
    </row>
    <row r="11" s="203" customFormat="1" ht="28" customHeight="1" spans="1:7">
      <c r="A11" s="221"/>
      <c r="B11" s="216"/>
      <c r="C11" s="221" t="s">
        <v>257</v>
      </c>
      <c r="D11" s="219">
        <f>F11*16</f>
        <v>176</v>
      </c>
      <c r="E11" s="220">
        <f>D11/D17*100</f>
        <v>7.5993091537133</v>
      </c>
      <c r="F11" s="219">
        <v>11</v>
      </c>
      <c r="G11" s="220">
        <f>F11/F19*100</f>
        <v>5.94594594594595</v>
      </c>
    </row>
    <row r="12" s="203" customFormat="1" ht="28" customHeight="1" spans="1:7">
      <c r="A12" s="221"/>
      <c r="B12" s="217"/>
      <c r="C12" s="218" t="s">
        <v>69</v>
      </c>
      <c r="D12" s="219">
        <f>SUM(D10:D11)</f>
        <v>408</v>
      </c>
      <c r="E12" s="220">
        <f>D12/D17*100</f>
        <v>17.6165803108808</v>
      </c>
      <c r="F12" s="219">
        <f>F10+F11</f>
        <v>25.5</v>
      </c>
      <c r="G12" s="220">
        <f>F12/F19*100</f>
        <v>13.7837837837838</v>
      </c>
    </row>
    <row r="13" s="203" customFormat="1" ht="28" customHeight="1" spans="1:7">
      <c r="A13" s="224" t="s">
        <v>165</v>
      </c>
      <c r="B13" s="224" t="s">
        <v>166</v>
      </c>
      <c r="C13" s="225" t="s">
        <v>256</v>
      </c>
      <c r="D13" s="226">
        <v>40</v>
      </c>
      <c r="E13" s="220">
        <f>D13/D17*100</f>
        <v>1.72711571675302</v>
      </c>
      <c r="F13" s="226">
        <f>附表1!E77</f>
        <v>2.5</v>
      </c>
      <c r="G13" s="220">
        <f>F13/F19*100</f>
        <v>1.35135135135135</v>
      </c>
    </row>
    <row r="14" s="203" customFormat="1" ht="28" customHeight="1" spans="1:7">
      <c r="A14" s="227"/>
      <c r="B14" s="227"/>
      <c r="C14" s="225" t="s">
        <v>257</v>
      </c>
      <c r="D14" s="226">
        <f>F14*16</f>
        <v>32</v>
      </c>
      <c r="E14" s="220">
        <f>D14/D17*100</f>
        <v>1.38169257340242</v>
      </c>
      <c r="F14" s="226">
        <v>2</v>
      </c>
      <c r="G14" s="220">
        <f>F14/F19*100</f>
        <v>1.08108108108108</v>
      </c>
    </row>
    <row r="15" s="203" customFormat="1" ht="28" customHeight="1" spans="1:7">
      <c r="A15" s="227"/>
      <c r="B15" s="228"/>
      <c r="C15" s="218" t="s">
        <v>69</v>
      </c>
      <c r="D15" s="226">
        <f>SUM(D13:D14)</f>
        <v>72</v>
      </c>
      <c r="E15" s="220">
        <f>D15/D17*100</f>
        <v>3.10880829015544</v>
      </c>
      <c r="F15" s="229">
        <f>SUM(F13:F14)</f>
        <v>4.5</v>
      </c>
      <c r="G15" s="220">
        <f>F15/F19*100</f>
        <v>2.43243243243243</v>
      </c>
    </row>
    <row r="16" s="203" customFormat="1" ht="28" customHeight="1" spans="1:7">
      <c r="A16" s="228"/>
      <c r="B16" s="230" t="s">
        <v>178</v>
      </c>
      <c r="C16" s="231"/>
      <c r="D16" s="231"/>
      <c r="E16" s="232"/>
      <c r="F16" s="230">
        <v>10</v>
      </c>
      <c r="G16" s="232"/>
    </row>
    <row r="17" ht="28" customHeight="1" spans="1:7">
      <c r="A17" s="233" t="s">
        <v>258</v>
      </c>
      <c r="B17" s="233"/>
      <c r="C17" s="234" t="s">
        <v>240</v>
      </c>
      <c r="D17" s="214">
        <f>D5+D6+D9+D12+D15</f>
        <v>2316</v>
      </c>
      <c r="E17" s="213">
        <f>D17/D17*100</f>
        <v>100</v>
      </c>
      <c r="F17" s="214">
        <f>F5+F6+F9+F12+F15</f>
        <v>151.5</v>
      </c>
      <c r="G17" s="213">
        <f>F17/F19*100</f>
        <v>81.8918918918919</v>
      </c>
    </row>
    <row r="18" ht="28" customHeight="1" spans="1:7">
      <c r="A18" s="235" t="s">
        <v>259</v>
      </c>
      <c r="B18" s="236"/>
      <c r="C18" s="236"/>
      <c r="D18" s="236"/>
      <c r="E18" s="237"/>
      <c r="F18" s="214">
        <v>33.5</v>
      </c>
      <c r="G18" s="213">
        <f>F18/F19*100</f>
        <v>18.1081081081081</v>
      </c>
    </row>
    <row r="19" ht="28" customHeight="1" spans="1:7">
      <c r="A19" s="235" t="s">
        <v>260</v>
      </c>
      <c r="B19" s="236"/>
      <c r="C19" s="236"/>
      <c r="D19" s="236"/>
      <c r="E19" s="237"/>
      <c r="F19" s="214">
        <f>F17+F18</f>
        <v>185</v>
      </c>
      <c r="G19" s="213">
        <f>F19/F19*100</f>
        <v>100</v>
      </c>
    </row>
    <row r="20" s="204" customFormat="1" ht="28" customHeight="1" spans="1:8">
      <c r="A20" s="238" t="s">
        <v>261</v>
      </c>
      <c r="B20" s="239"/>
      <c r="C20" s="239"/>
      <c r="D20" s="239"/>
      <c r="E20" s="240"/>
      <c r="F20" s="241"/>
      <c r="G20" s="241"/>
      <c r="H20" s="242"/>
    </row>
    <row r="21" ht="28" customHeight="1" spans="1:7">
      <c r="A21" s="235" t="s">
        <v>262</v>
      </c>
      <c r="B21" s="236"/>
      <c r="C21" s="236"/>
      <c r="D21" s="236"/>
      <c r="E21" s="237"/>
      <c r="F21" s="243">
        <f>F19+F16</f>
        <v>195</v>
      </c>
      <c r="G21" s="244"/>
    </row>
    <row r="22" s="204" customFormat="1" ht="146" customHeight="1" spans="1:7">
      <c r="A22" s="245" t="s">
        <v>263</v>
      </c>
      <c r="B22" s="246"/>
      <c r="C22" s="246"/>
      <c r="D22" s="247"/>
      <c r="E22" s="247"/>
      <c r="F22" s="247"/>
      <c r="G22" s="248"/>
    </row>
  </sheetData>
  <mergeCells count="18">
    <mergeCell ref="A1:G1"/>
    <mergeCell ref="A2:C2"/>
    <mergeCell ref="B16:E16"/>
    <mergeCell ref="F16:G16"/>
    <mergeCell ref="A17:B17"/>
    <mergeCell ref="A18:E18"/>
    <mergeCell ref="A19:E19"/>
    <mergeCell ref="A20:E20"/>
    <mergeCell ref="A21:E21"/>
    <mergeCell ref="F21:G21"/>
    <mergeCell ref="A22:G22"/>
    <mergeCell ref="A3:A6"/>
    <mergeCell ref="A7:A12"/>
    <mergeCell ref="A13:A16"/>
    <mergeCell ref="B3:B5"/>
    <mergeCell ref="B7:B9"/>
    <mergeCell ref="B10:B12"/>
    <mergeCell ref="B13:B15"/>
  </mergeCells>
  <pageMargins left="0.699305555555556" right="0.699305555555556"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14"/>
  <sheetViews>
    <sheetView workbookViewId="0">
      <pane xSplit="19" ySplit="4" topLeftCell="T5" activePane="bottomRight" state="frozen"/>
      <selection/>
      <selection pane="topRight"/>
      <selection pane="bottomLeft"/>
      <selection pane="bottomRight" activeCell="H161" sqref="$A58:$XFD163"/>
    </sheetView>
  </sheetViews>
  <sheetFormatPr defaultColWidth="9" defaultRowHeight="13.85"/>
  <cols>
    <col min="1" max="2" width="5.12389380530973" style="124" customWidth="1"/>
    <col min="3" max="3" width="9" style="124"/>
    <col min="4" max="6" width="5.24778761061947" style="124" customWidth="1"/>
    <col min="7" max="7" width="6.6283185840708" style="124" customWidth="1"/>
    <col min="8" max="8" width="14.5044247787611" style="124" customWidth="1"/>
    <col min="9" max="9" width="5.6283185840708" style="124" customWidth="1"/>
    <col min="10" max="17" width="4.3716814159292" style="124" customWidth="1"/>
    <col min="18" max="18" width="7.12389380530973" style="124" customWidth="1"/>
    <col min="19" max="16384" width="9" style="124"/>
  </cols>
  <sheetData>
    <row r="1" ht="17.6" spans="1:19">
      <c r="A1" s="125" t="s">
        <v>264</v>
      </c>
      <c r="B1" s="125"/>
      <c r="C1" s="125"/>
      <c r="D1" s="125"/>
      <c r="E1" s="125"/>
      <c r="F1" s="125"/>
      <c r="G1" s="125"/>
      <c r="H1" s="125"/>
      <c r="I1" s="125"/>
      <c r="J1" s="125"/>
      <c r="K1" s="125"/>
      <c r="L1" s="125"/>
      <c r="M1" s="125"/>
      <c r="N1" s="125"/>
      <c r="O1" s="125"/>
      <c r="P1" s="125"/>
      <c r="Q1" s="125"/>
      <c r="R1" s="125"/>
      <c r="S1" s="125"/>
    </row>
    <row r="2" spans="1:19">
      <c r="A2" s="126" t="s">
        <v>265</v>
      </c>
      <c r="B2" s="126"/>
      <c r="C2" s="126" t="s">
        <v>266</v>
      </c>
      <c r="D2" s="127" t="s">
        <v>267</v>
      </c>
      <c r="E2" s="126" t="s">
        <v>268</v>
      </c>
      <c r="F2" s="128" t="s">
        <v>269</v>
      </c>
      <c r="G2" s="128" t="s">
        <v>270</v>
      </c>
      <c r="H2" s="126" t="s">
        <v>271</v>
      </c>
      <c r="I2" s="126" t="s">
        <v>272</v>
      </c>
      <c r="J2" s="126" t="s">
        <v>8</v>
      </c>
      <c r="K2" s="126"/>
      <c r="L2" s="126"/>
      <c r="M2" s="126"/>
      <c r="N2" s="126"/>
      <c r="O2" s="126"/>
      <c r="P2" s="126"/>
      <c r="Q2" s="126"/>
      <c r="R2" s="126" t="s">
        <v>273</v>
      </c>
      <c r="S2" s="126" t="s">
        <v>274</v>
      </c>
    </row>
    <row r="3" spans="1:19">
      <c r="A3" s="126"/>
      <c r="B3" s="126"/>
      <c r="C3" s="126"/>
      <c r="D3" s="127"/>
      <c r="E3" s="126"/>
      <c r="F3" s="128"/>
      <c r="G3" s="128"/>
      <c r="H3" s="126"/>
      <c r="I3" s="126"/>
      <c r="J3" s="126" t="s">
        <v>15</v>
      </c>
      <c r="K3" s="126"/>
      <c r="L3" s="126" t="s">
        <v>16</v>
      </c>
      <c r="M3" s="126"/>
      <c r="N3" s="126" t="s">
        <v>17</v>
      </c>
      <c r="O3" s="126"/>
      <c r="P3" s="126" t="s">
        <v>18</v>
      </c>
      <c r="Q3" s="126"/>
      <c r="R3" s="126"/>
      <c r="S3" s="126"/>
    </row>
    <row r="4" spans="1:19">
      <c r="A4" s="126"/>
      <c r="B4" s="126"/>
      <c r="C4" s="126"/>
      <c r="D4" s="127"/>
      <c r="E4" s="126"/>
      <c r="F4" s="128"/>
      <c r="G4" s="128"/>
      <c r="H4" s="126"/>
      <c r="I4" s="126"/>
      <c r="J4" s="126">
        <v>1</v>
      </c>
      <c r="K4" s="126">
        <v>2</v>
      </c>
      <c r="L4" s="126">
        <v>3</v>
      </c>
      <c r="M4" s="126">
        <v>4</v>
      </c>
      <c r="N4" s="126">
        <v>5</v>
      </c>
      <c r="O4" s="126">
        <v>6</v>
      </c>
      <c r="P4" s="126">
        <v>7</v>
      </c>
      <c r="Q4" s="126">
        <v>8</v>
      </c>
      <c r="R4" s="126"/>
      <c r="S4" s="126"/>
    </row>
    <row r="5" spans="1:19">
      <c r="A5" s="129" t="s">
        <v>275</v>
      </c>
      <c r="B5" s="130" t="s">
        <v>276</v>
      </c>
      <c r="C5" s="130" t="s">
        <v>277</v>
      </c>
      <c r="D5" s="131">
        <v>1.5</v>
      </c>
      <c r="E5" s="130">
        <v>7</v>
      </c>
      <c r="F5" s="132">
        <v>24</v>
      </c>
      <c r="G5" s="132">
        <v>24</v>
      </c>
      <c r="H5" s="133" t="s">
        <v>278</v>
      </c>
      <c r="I5" s="147" t="s">
        <v>279</v>
      </c>
      <c r="J5" s="146">
        <v>2</v>
      </c>
      <c r="K5" s="130"/>
      <c r="L5" s="130"/>
      <c r="M5" s="130"/>
      <c r="N5" s="130"/>
      <c r="O5" s="130"/>
      <c r="P5" s="154"/>
      <c r="Q5" s="154"/>
      <c r="R5" s="147" t="s">
        <v>201</v>
      </c>
      <c r="S5" s="147" t="s">
        <v>280</v>
      </c>
    </row>
    <row r="6" ht="20.25" spans="1:19">
      <c r="A6" s="129"/>
      <c r="B6" s="130"/>
      <c r="C6" s="130"/>
      <c r="D6" s="131"/>
      <c r="E6" s="130"/>
      <c r="F6" s="132"/>
      <c r="G6" s="132"/>
      <c r="H6" s="134" t="s">
        <v>281</v>
      </c>
      <c r="I6" s="147" t="s">
        <v>282</v>
      </c>
      <c r="J6" s="146">
        <v>2</v>
      </c>
      <c r="K6" s="130"/>
      <c r="L6" s="130"/>
      <c r="M6" s="130"/>
      <c r="N6" s="130"/>
      <c r="O6" s="130"/>
      <c r="P6" s="154"/>
      <c r="Q6" s="154"/>
      <c r="R6" s="130"/>
      <c r="S6" s="147" t="s">
        <v>280</v>
      </c>
    </row>
    <row r="7" ht="23" customHeight="1" spans="1:19">
      <c r="A7" s="129"/>
      <c r="B7" s="130"/>
      <c r="C7" s="130"/>
      <c r="D7" s="131"/>
      <c r="E7" s="130"/>
      <c r="F7" s="132"/>
      <c r="G7" s="132"/>
      <c r="H7" s="134" t="s">
        <v>283</v>
      </c>
      <c r="I7" s="147" t="s">
        <v>282</v>
      </c>
      <c r="J7" s="146">
        <v>2</v>
      </c>
      <c r="K7" s="130"/>
      <c r="L7" s="130"/>
      <c r="M7" s="130"/>
      <c r="N7" s="130"/>
      <c r="O7" s="130"/>
      <c r="P7" s="154"/>
      <c r="Q7" s="154"/>
      <c r="R7" s="130"/>
      <c r="S7" s="147" t="s">
        <v>280</v>
      </c>
    </row>
    <row r="8" ht="23" customHeight="1" spans="1:19">
      <c r="A8" s="129"/>
      <c r="B8" s="130"/>
      <c r="C8" s="130"/>
      <c r="D8" s="131"/>
      <c r="E8" s="130"/>
      <c r="F8" s="132"/>
      <c r="G8" s="132"/>
      <c r="H8" s="134" t="s">
        <v>284</v>
      </c>
      <c r="I8" s="147" t="s">
        <v>282</v>
      </c>
      <c r="J8" s="146">
        <v>2</v>
      </c>
      <c r="K8" s="130"/>
      <c r="L8" s="130"/>
      <c r="M8" s="130"/>
      <c r="N8" s="130"/>
      <c r="O8" s="130"/>
      <c r="P8" s="154"/>
      <c r="Q8" s="154"/>
      <c r="R8" s="130"/>
      <c r="S8" s="147" t="s">
        <v>280</v>
      </c>
    </row>
    <row r="9" ht="23" customHeight="1" spans="1:19">
      <c r="A9" s="129"/>
      <c r="B9" s="130"/>
      <c r="C9" s="130"/>
      <c r="D9" s="131"/>
      <c r="E9" s="130"/>
      <c r="F9" s="132"/>
      <c r="G9" s="132"/>
      <c r="H9" s="134" t="s">
        <v>285</v>
      </c>
      <c r="I9" s="147" t="s">
        <v>282</v>
      </c>
      <c r="J9" s="146">
        <v>2</v>
      </c>
      <c r="K9" s="130"/>
      <c r="L9" s="130"/>
      <c r="M9" s="130"/>
      <c r="N9" s="130"/>
      <c r="O9" s="130"/>
      <c r="P9" s="154"/>
      <c r="Q9" s="154"/>
      <c r="R9" s="130"/>
      <c r="S9" s="147" t="s">
        <v>280</v>
      </c>
    </row>
    <row r="10" ht="23" customHeight="1" spans="1:19">
      <c r="A10" s="129"/>
      <c r="B10" s="130"/>
      <c r="C10" s="130"/>
      <c r="D10" s="131"/>
      <c r="E10" s="130"/>
      <c r="F10" s="132"/>
      <c r="G10" s="132"/>
      <c r="H10" s="134" t="s">
        <v>286</v>
      </c>
      <c r="I10" s="147" t="s">
        <v>287</v>
      </c>
      <c r="J10" s="146">
        <v>6</v>
      </c>
      <c r="K10" s="130"/>
      <c r="L10" s="130"/>
      <c r="M10" s="130"/>
      <c r="N10" s="130"/>
      <c r="O10" s="130"/>
      <c r="P10" s="154"/>
      <c r="Q10" s="154"/>
      <c r="R10" s="130"/>
      <c r="S10" s="147" t="s">
        <v>280</v>
      </c>
    </row>
    <row r="11" ht="23" customHeight="1" spans="1:19">
      <c r="A11" s="129"/>
      <c r="B11" s="130"/>
      <c r="C11" s="130"/>
      <c r="D11" s="131"/>
      <c r="E11" s="130"/>
      <c r="F11" s="132"/>
      <c r="G11" s="132"/>
      <c r="H11" s="134" t="s">
        <v>288</v>
      </c>
      <c r="I11" s="147" t="s">
        <v>287</v>
      </c>
      <c r="J11" s="146">
        <v>8</v>
      </c>
      <c r="K11" s="130"/>
      <c r="L11" s="130"/>
      <c r="M11" s="130"/>
      <c r="N11" s="130"/>
      <c r="O11" s="130"/>
      <c r="P11" s="154"/>
      <c r="Q11" s="154"/>
      <c r="R11" s="130"/>
      <c r="S11" s="147" t="s">
        <v>280</v>
      </c>
    </row>
    <row r="12" ht="30" customHeight="1" spans="1:19">
      <c r="A12" s="129"/>
      <c r="B12" s="130"/>
      <c r="C12" s="135" t="str">
        <f>'[1]附表5-开设学期3'!C5</f>
        <v>A110024
大学物理实验</v>
      </c>
      <c r="D12" s="136">
        <f>'[1]附表5-开设学期3'!D5</f>
        <v>1.5</v>
      </c>
      <c r="E12" s="137">
        <f>'[1]附表5-开设学期3'!E5</f>
        <v>35</v>
      </c>
      <c r="F12" s="137">
        <f>'[1]附表5-开设学期3'!F5</f>
        <v>140</v>
      </c>
      <c r="G12" s="138">
        <f>'[1]附表5-开设学期3'!G5</f>
        <v>48</v>
      </c>
      <c r="H12" s="134" t="s">
        <v>289</v>
      </c>
      <c r="I12" s="147" t="s">
        <v>290</v>
      </c>
      <c r="J12" s="130"/>
      <c r="K12" s="146">
        <v>4</v>
      </c>
      <c r="L12" s="130"/>
      <c r="M12" s="130"/>
      <c r="N12" s="130"/>
      <c r="O12" s="130"/>
      <c r="P12" s="130"/>
      <c r="Q12" s="130"/>
      <c r="R12" s="161" t="s">
        <v>201</v>
      </c>
      <c r="S12" s="147" t="s">
        <v>291</v>
      </c>
    </row>
    <row r="13" spans="1:19">
      <c r="A13" s="129"/>
      <c r="B13" s="130"/>
      <c r="C13" s="139"/>
      <c r="D13" s="140"/>
      <c r="E13" s="141"/>
      <c r="F13" s="141"/>
      <c r="G13" s="142"/>
      <c r="H13" s="134" t="s">
        <v>292</v>
      </c>
      <c r="I13" s="147" t="s">
        <v>279</v>
      </c>
      <c r="J13" s="130"/>
      <c r="K13" s="146">
        <v>4</v>
      </c>
      <c r="L13" s="130"/>
      <c r="M13" s="130"/>
      <c r="N13" s="130"/>
      <c r="O13" s="130"/>
      <c r="P13" s="130"/>
      <c r="Q13" s="130"/>
      <c r="R13" s="142"/>
      <c r="S13" s="147" t="s">
        <v>293</v>
      </c>
    </row>
    <row r="14" spans="1:19">
      <c r="A14" s="129"/>
      <c r="B14" s="130"/>
      <c r="C14" s="139"/>
      <c r="D14" s="140"/>
      <c r="E14" s="141"/>
      <c r="F14" s="141"/>
      <c r="G14" s="142"/>
      <c r="H14" s="134" t="s">
        <v>294</v>
      </c>
      <c r="I14" s="147" t="s">
        <v>279</v>
      </c>
      <c r="J14" s="130"/>
      <c r="K14" s="146">
        <v>4</v>
      </c>
      <c r="L14" s="130"/>
      <c r="M14" s="130"/>
      <c r="N14" s="130"/>
      <c r="O14" s="130"/>
      <c r="P14" s="130"/>
      <c r="Q14" s="130"/>
      <c r="R14" s="142"/>
      <c r="S14" s="147" t="s">
        <v>295</v>
      </c>
    </row>
    <row r="15" spans="1:19">
      <c r="A15" s="129"/>
      <c r="B15" s="130"/>
      <c r="C15" s="139"/>
      <c r="D15" s="140"/>
      <c r="E15" s="141"/>
      <c r="F15" s="141"/>
      <c r="G15" s="142"/>
      <c r="H15" s="134" t="s">
        <v>296</v>
      </c>
      <c r="I15" s="147" t="s">
        <v>282</v>
      </c>
      <c r="J15" s="130"/>
      <c r="K15" s="146">
        <v>4</v>
      </c>
      <c r="L15" s="130"/>
      <c r="M15" s="130"/>
      <c r="N15" s="130"/>
      <c r="O15" s="130"/>
      <c r="P15" s="130"/>
      <c r="Q15" s="130"/>
      <c r="R15" s="142"/>
      <c r="S15" s="147" t="s">
        <v>297</v>
      </c>
    </row>
    <row r="16" spans="1:19">
      <c r="A16" s="129"/>
      <c r="B16" s="130"/>
      <c r="C16" s="139"/>
      <c r="D16" s="140"/>
      <c r="E16" s="141"/>
      <c r="F16" s="141"/>
      <c r="G16" s="142"/>
      <c r="H16" s="134" t="s">
        <v>298</v>
      </c>
      <c r="I16" s="147" t="s">
        <v>282</v>
      </c>
      <c r="J16" s="130"/>
      <c r="K16" s="146">
        <v>4</v>
      </c>
      <c r="L16" s="130"/>
      <c r="M16" s="130"/>
      <c r="N16" s="130"/>
      <c r="O16" s="130"/>
      <c r="P16" s="130"/>
      <c r="Q16" s="130"/>
      <c r="R16" s="142"/>
      <c r="S16" s="147" t="s">
        <v>299</v>
      </c>
    </row>
    <row r="17" ht="20.25" spans="1:19">
      <c r="A17" s="129"/>
      <c r="B17" s="130"/>
      <c r="C17" s="139"/>
      <c r="D17" s="140"/>
      <c r="E17" s="141"/>
      <c r="F17" s="141"/>
      <c r="G17" s="142"/>
      <c r="H17" s="134" t="s">
        <v>300</v>
      </c>
      <c r="I17" s="147" t="s">
        <v>279</v>
      </c>
      <c r="J17" s="130"/>
      <c r="K17" s="146">
        <v>4</v>
      </c>
      <c r="L17" s="130"/>
      <c r="M17" s="130"/>
      <c r="N17" s="130"/>
      <c r="O17" s="130"/>
      <c r="P17" s="130"/>
      <c r="Q17" s="130"/>
      <c r="R17" s="142"/>
      <c r="S17" s="147" t="s">
        <v>297</v>
      </c>
    </row>
    <row r="18" spans="1:19">
      <c r="A18" s="129"/>
      <c r="B18" s="130"/>
      <c r="C18" s="139"/>
      <c r="D18" s="140"/>
      <c r="E18" s="141"/>
      <c r="F18" s="141"/>
      <c r="G18" s="142"/>
      <c r="H18" s="134" t="s">
        <v>301</v>
      </c>
      <c r="I18" s="147" t="s">
        <v>287</v>
      </c>
      <c r="J18" s="130"/>
      <c r="K18" s="146">
        <v>4</v>
      </c>
      <c r="L18" s="130"/>
      <c r="M18" s="130"/>
      <c r="N18" s="130"/>
      <c r="O18" s="130"/>
      <c r="P18" s="130"/>
      <c r="Q18" s="130"/>
      <c r="R18" s="142"/>
      <c r="S18" s="147" t="s">
        <v>299</v>
      </c>
    </row>
    <row r="19" spans="1:19">
      <c r="A19" s="129"/>
      <c r="B19" s="130"/>
      <c r="C19" s="139"/>
      <c r="D19" s="140"/>
      <c r="E19" s="141"/>
      <c r="F19" s="141"/>
      <c r="G19" s="142"/>
      <c r="H19" s="134" t="s">
        <v>302</v>
      </c>
      <c r="I19" s="147" t="s">
        <v>279</v>
      </c>
      <c r="J19" s="130"/>
      <c r="K19" s="146">
        <v>4</v>
      </c>
      <c r="L19" s="130"/>
      <c r="M19" s="130"/>
      <c r="N19" s="130"/>
      <c r="O19" s="130"/>
      <c r="P19" s="130"/>
      <c r="Q19" s="130"/>
      <c r="R19" s="142"/>
      <c r="S19" s="147" t="s">
        <v>297</v>
      </c>
    </row>
    <row r="20" spans="1:19">
      <c r="A20" s="129"/>
      <c r="B20" s="130"/>
      <c r="C20" s="139"/>
      <c r="D20" s="140"/>
      <c r="E20" s="141"/>
      <c r="F20" s="141"/>
      <c r="G20" s="142"/>
      <c r="H20" s="134" t="s">
        <v>303</v>
      </c>
      <c r="I20" s="147" t="s">
        <v>279</v>
      </c>
      <c r="J20" s="130"/>
      <c r="K20" s="146">
        <v>4</v>
      </c>
      <c r="L20" s="130"/>
      <c r="M20" s="130"/>
      <c r="N20" s="130"/>
      <c r="O20" s="130"/>
      <c r="P20" s="130"/>
      <c r="Q20" s="130"/>
      <c r="R20" s="142"/>
      <c r="S20" s="147" t="s">
        <v>299</v>
      </c>
    </row>
    <row r="21" spans="1:19">
      <c r="A21" s="129"/>
      <c r="B21" s="130"/>
      <c r="C21" s="139"/>
      <c r="D21" s="140"/>
      <c r="E21" s="141"/>
      <c r="F21" s="141"/>
      <c r="G21" s="142"/>
      <c r="H21" s="134" t="s">
        <v>304</v>
      </c>
      <c r="I21" s="147" t="s">
        <v>282</v>
      </c>
      <c r="J21" s="130"/>
      <c r="K21" s="146">
        <v>4</v>
      </c>
      <c r="L21" s="130"/>
      <c r="M21" s="130"/>
      <c r="N21" s="130"/>
      <c r="O21" s="130"/>
      <c r="P21" s="130"/>
      <c r="Q21" s="130"/>
      <c r="R21" s="142"/>
      <c r="S21" s="147" t="s">
        <v>297</v>
      </c>
    </row>
    <row r="22" ht="20.25" spans="1:19">
      <c r="A22" s="129"/>
      <c r="B22" s="130"/>
      <c r="C22" s="139"/>
      <c r="D22" s="140"/>
      <c r="E22" s="141"/>
      <c r="F22" s="141"/>
      <c r="G22" s="142"/>
      <c r="H22" s="134" t="s">
        <v>305</v>
      </c>
      <c r="I22" s="147" t="s">
        <v>287</v>
      </c>
      <c r="J22" s="130"/>
      <c r="K22" s="146">
        <v>4</v>
      </c>
      <c r="L22" s="130"/>
      <c r="M22" s="130"/>
      <c r="N22" s="130"/>
      <c r="O22" s="130"/>
      <c r="P22" s="130"/>
      <c r="Q22" s="130"/>
      <c r="R22" s="142"/>
      <c r="S22" s="147" t="s">
        <v>299</v>
      </c>
    </row>
    <row r="23" spans="1:19">
      <c r="A23" s="129"/>
      <c r="B23" s="130"/>
      <c r="C23" s="139"/>
      <c r="D23" s="140"/>
      <c r="E23" s="141"/>
      <c r="F23" s="141"/>
      <c r="G23" s="142"/>
      <c r="H23" s="134" t="s">
        <v>306</v>
      </c>
      <c r="I23" s="147" t="s">
        <v>279</v>
      </c>
      <c r="J23" s="130"/>
      <c r="K23" s="146">
        <v>4</v>
      </c>
      <c r="L23" s="130"/>
      <c r="M23" s="130"/>
      <c r="N23" s="130"/>
      <c r="O23" s="130"/>
      <c r="P23" s="130"/>
      <c r="Q23" s="130"/>
      <c r="R23" s="142"/>
      <c r="S23" s="147" t="s">
        <v>297</v>
      </c>
    </row>
    <row r="24" spans="1:19">
      <c r="A24" s="129"/>
      <c r="B24" s="130"/>
      <c r="C24" s="139"/>
      <c r="D24" s="140"/>
      <c r="E24" s="141"/>
      <c r="F24" s="141"/>
      <c r="G24" s="142"/>
      <c r="H24" s="134" t="s">
        <v>307</v>
      </c>
      <c r="I24" s="147" t="s">
        <v>279</v>
      </c>
      <c r="J24" s="130"/>
      <c r="K24" s="146">
        <v>4</v>
      </c>
      <c r="L24" s="130"/>
      <c r="M24" s="130"/>
      <c r="N24" s="130"/>
      <c r="O24" s="130"/>
      <c r="P24" s="155"/>
      <c r="Q24" s="155"/>
      <c r="R24" s="142"/>
      <c r="S24" s="147" t="s">
        <v>299</v>
      </c>
    </row>
    <row r="25" spans="1:19">
      <c r="A25" s="129"/>
      <c r="B25" s="130"/>
      <c r="C25" s="139"/>
      <c r="D25" s="140"/>
      <c r="E25" s="141"/>
      <c r="F25" s="141"/>
      <c r="G25" s="142"/>
      <c r="H25" s="134" t="s">
        <v>308</v>
      </c>
      <c r="I25" s="147" t="s">
        <v>279</v>
      </c>
      <c r="J25" s="130"/>
      <c r="K25" s="146">
        <v>4</v>
      </c>
      <c r="L25" s="130"/>
      <c r="M25" s="130"/>
      <c r="N25" s="130"/>
      <c r="O25" s="130"/>
      <c r="P25" s="130"/>
      <c r="Q25" s="130"/>
      <c r="R25" s="142"/>
      <c r="S25" s="147" t="s">
        <v>297</v>
      </c>
    </row>
    <row r="26" spans="1:19">
      <c r="A26" s="129"/>
      <c r="B26" s="130"/>
      <c r="C26" s="139"/>
      <c r="D26" s="140"/>
      <c r="E26" s="141"/>
      <c r="F26" s="141"/>
      <c r="G26" s="142"/>
      <c r="H26" s="134" t="s">
        <v>309</v>
      </c>
      <c r="I26" s="147" t="s">
        <v>287</v>
      </c>
      <c r="J26" s="130"/>
      <c r="K26" s="146">
        <v>4</v>
      </c>
      <c r="L26" s="130"/>
      <c r="M26" s="130"/>
      <c r="N26" s="130"/>
      <c r="O26" s="130"/>
      <c r="P26" s="130"/>
      <c r="Q26" s="130"/>
      <c r="R26" s="142"/>
      <c r="S26" s="147" t="s">
        <v>299</v>
      </c>
    </row>
    <row r="27" spans="1:19">
      <c r="A27" s="129"/>
      <c r="B27" s="130"/>
      <c r="C27" s="139"/>
      <c r="D27" s="140"/>
      <c r="E27" s="141"/>
      <c r="F27" s="141"/>
      <c r="G27" s="142"/>
      <c r="H27" s="134" t="s">
        <v>310</v>
      </c>
      <c r="I27" s="147" t="s">
        <v>279</v>
      </c>
      <c r="J27" s="130"/>
      <c r="K27" s="146">
        <v>4</v>
      </c>
      <c r="L27" s="130"/>
      <c r="M27" s="130"/>
      <c r="N27" s="130"/>
      <c r="O27" s="130"/>
      <c r="P27" s="130"/>
      <c r="Q27" s="130"/>
      <c r="R27" s="142"/>
      <c r="S27" s="147" t="s">
        <v>297</v>
      </c>
    </row>
    <row r="28" ht="20.25" spans="1:19">
      <c r="A28" s="129"/>
      <c r="B28" s="130"/>
      <c r="C28" s="139"/>
      <c r="D28" s="140"/>
      <c r="E28" s="141"/>
      <c r="F28" s="141"/>
      <c r="G28" s="142"/>
      <c r="H28" s="134" t="s">
        <v>311</v>
      </c>
      <c r="I28" s="147" t="s">
        <v>287</v>
      </c>
      <c r="J28" s="130"/>
      <c r="K28" s="146">
        <v>4</v>
      </c>
      <c r="L28" s="130"/>
      <c r="M28" s="130"/>
      <c r="N28" s="130"/>
      <c r="O28" s="130"/>
      <c r="P28" s="130"/>
      <c r="Q28" s="130"/>
      <c r="R28" s="142"/>
      <c r="S28" s="147" t="s">
        <v>299</v>
      </c>
    </row>
    <row r="29" spans="1:19">
      <c r="A29" s="129"/>
      <c r="B29" s="130"/>
      <c r="C29" s="139"/>
      <c r="D29" s="140"/>
      <c r="E29" s="141"/>
      <c r="F29" s="141"/>
      <c r="G29" s="142"/>
      <c r="H29" s="134" t="s">
        <v>312</v>
      </c>
      <c r="I29" s="147" t="s">
        <v>279</v>
      </c>
      <c r="J29" s="130"/>
      <c r="K29" s="146">
        <v>4</v>
      </c>
      <c r="L29" s="130"/>
      <c r="M29" s="130"/>
      <c r="N29" s="130"/>
      <c r="O29" s="130"/>
      <c r="P29" s="130"/>
      <c r="Q29" s="130"/>
      <c r="R29" s="142"/>
      <c r="S29" s="147" t="s">
        <v>297</v>
      </c>
    </row>
    <row r="30" spans="1:19">
      <c r="A30" s="129"/>
      <c r="B30" s="130"/>
      <c r="C30" s="139"/>
      <c r="D30" s="140"/>
      <c r="E30" s="141"/>
      <c r="F30" s="141"/>
      <c r="G30" s="142"/>
      <c r="H30" s="134" t="s">
        <v>313</v>
      </c>
      <c r="I30" s="147" t="s">
        <v>287</v>
      </c>
      <c r="J30" s="130"/>
      <c r="K30" s="146">
        <v>4</v>
      </c>
      <c r="L30" s="130"/>
      <c r="M30" s="130"/>
      <c r="N30" s="130"/>
      <c r="O30" s="130"/>
      <c r="P30" s="130"/>
      <c r="Q30" s="130"/>
      <c r="R30" s="142"/>
      <c r="S30" s="147" t="s">
        <v>299</v>
      </c>
    </row>
    <row r="31" spans="1:19">
      <c r="A31" s="129"/>
      <c r="B31" s="130"/>
      <c r="C31" s="139"/>
      <c r="D31" s="140"/>
      <c r="E31" s="141"/>
      <c r="F31" s="141"/>
      <c r="G31" s="142"/>
      <c r="H31" s="134" t="s">
        <v>314</v>
      </c>
      <c r="I31" s="147" t="s">
        <v>282</v>
      </c>
      <c r="J31" s="130"/>
      <c r="K31" s="146">
        <v>4</v>
      </c>
      <c r="L31" s="130"/>
      <c r="M31" s="130"/>
      <c r="N31" s="130"/>
      <c r="O31" s="130"/>
      <c r="P31" s="130"/>
      <c r="Q31" s="130"/>
      <c r="R31" s="142"/>
      <c r="S31" s="147" t="s">
        <v>297</v>
      </c>
    </row>
    <row r="32" spans="1:19">
      <c r="A32" s="129"/>
      <c r="B32" s="130"/>
      <c r="C32" s="139"/>
      <c r="D32" s="140"/>
      <c r="E32" s="141"/>
      <c r="F32" s="141"/>
      <c r="G32" s="142"/>
      <c r="H32" s="134" t="s">
        <v>315</v>
      </c>
      <c r="I32" s="147" t="s">
        <v>282</v>
      </c>
      <c r="J32" s="130"/>
      <c r="K32" s="146">
        <v>4</v>
      </c>
      <c r="L32" s="130"/>
      <c r="M32" s="130"/>
      <c r="N32" s="130"/>
      <c r="O32" s="130"/>
      <c r="P32" s="130"/>
      <c r="Q32" s="130"/>
      <c r="R32" s="142"/>
      <c r="S32" s="147" t="s">
        <v>299</v>
      </c>
    </row>
    <row r="33" spans="1:19">
      <c r="A33" s="129"/>
      <c r="B33" s="130"/>
      <c r="C33" s="139"/>
      <c r="D33" s="140"/>
      <c r="E33" s="141"/>
      <c r="F33" s="141"/>
      <c r="G33" s="142"/>
      <c r="H33" s="134" t="s">
        <v>316</v>
      </c>
      <c r="I33" s="147" t="s">
        <v>287</v>
      </c>
      <c r="J33" s="130"/>
      <c r="K33" s="146">
        <v>4</v>
      </c>
      <c r="L33" s="130"/>
      <c r="M33" s="130"/>
      <c r="N33" s="130"/>
      <c r="O33" s="130"/>
      <c r="P33" s="130"/>
      <c r="Q33" s="130"/>
      <c r="R33" s="142"/>
      <c r="S33" s="147" t="s">
        <v>297</v>
      </c>
    </row>
    <row r="34" ht="20.25" spans="1:19">
      <c r="A34" s="129"/>
      <c r="B34" s="130"/>
      <c r="C34" s="139"/>
      <c r="D34" s="140"/>
      <c r="E34" s="141"/>
      <c r="F34" s="141"/>
      <c r="G34" s="142"/>
      <c r="H34" s="134" t="s">
        <v>317</v>
      </c>
      <c r="I34" s="147" t="s">
        <v>287</v>
      </c>
      <c r="J34" s="130"/>
      <c r="K34" s="146">
        <v>4</v>
      </c>
      <c r="L34" s="130"/>
      <c r="M34" s="130"/>
      <c r="N34" s="130"/>
      <c r="O34" s="130"/>
      <c r="P34" s="130"/>
      <c r="Q34" s="130"/>
      <c r="R34" s="142"/>
      <c r="S34" s="147" t="s">
        <v>299</v>
      </c>
    </row>
    <row r="35" ht="24" customHeight="1" spans="1:19">
      <c r="A35" s="129"/>
      <c r="B35" s="130"/>
      <c r="C35" s="139"/>
      <c r="D35" s="140"/>
      <c r="E35" s="141"/>
      <c r="F35" s="141"/>
      <c r="G35" s="142"/>
      <c r="H35" s="134" t="s">
        <v>318</v>
      </c>
      <c r="I35" s="147" t="s">
        <v>287</v>
      </c>
      <c r="J35" s="130"/>
      <c r="K35" s="146">
        <v>4</v>
      </c>
      <c r="L35" s="130"/>
      <c r="M35" s="130"/>
      <c r="N35" s="130"/>
      <c r="O35" s="130"/>
      <c r="P35" s="130"/>
      <c r="Q35" s="130"/>
      <c r="R35" s="142"/>
      <c r="S35" s="147" t="s">
        <v>297</v>
      </c>
    </row>
    <row r="36" ht="24" customHeight="1" spans="1:19">
      <c r="A36" s="129"/>
      <c r="B36" s="130"/>
      <c r="C36" s="139"/>
      <c r="D36" s="140"/>
      <c r="E36" s="141"/>
      <c r="F36" s="141"/>
      <c r="G36" s="142"/>
      <c r="H36" s="134" t="s">
        <v>319</v>
      </c>
      <c r="I36" s="147" t="s">
        <v>279</v>
      </c>
      <c r="J36" s="130"/>
      <c r="K36" s="146">
        <v>4</v>
      </c>
      <c r="L36" s="130"/>
      <c r="M36" s="130"/>
      <c r="N36" s="130"/>
      <c r="O36" s="130"/>
      <c r="P36" s="130"/>
      <c r="Q36" s="130"/>
      <c r="R36" s="142"/>
      <c r="S36" s="147" t="s">
        <v>299</v>
      </c>
    </row>
    <row r="37" ht="24" customHeight="1" spans="1:19">
      <c r="A37" s="129"/>
      <c r="B37" s="130"/>
      <c r="C37" s="139"/>
      <c r="D37" s="140"/>
      <c r="E37" s="141"/>
      <c r="F37" s="141"/>
      <c r="G37" s="142"/>
      <c r="H37" s="134" t="s">
        <v>320</v>
      </c>
      <c r="I37" s="147" t="s">
        <v>287</v>
      </c>
      <c r="J37" s="130"/>
      <c r="K37" s="146">
        <v>4</v>
      </c>
      <c r="L37" s="130"/>
      <c r="M37" s="130"/>
      <c r="N37" s="130"/>
      <c r="O37" s="130"/>
      <c r="P37" s="130"/>
      <c r="Q37" s="130"/>
      <c r="R37" s="142"/>
      <c r="S37" s="147" t="s">
        <v>297</v>
      </c>
    </row>
    <row r="38" ht="24" customHeight="1" spans="1:19">
      <c r="A38" s="129"/>
      <c r="B38" s="130"/>
      <c r="C38" s="139"/>
      <c r="D38" s="140"/>
      <c r="E38" s="141"/>
      <c r="F38" s="141"/>
      <c r="G38" s="142"/>
      <c r="H38" s="134" t="s">
        <v>321</v>
      </c>
      <c r="I38" s="147" t="s">
        <v>282</v>
      </c>
      <c r="J38" s="130"/>
      <c r="K38" s="146">
        <v>4</v>
      </c>
      <c r="L38" s="130"/>
      <c r="M38" s="130"/>
      <c r="N38" s="130"/>
      <c r="O38" s="130"/>
      <c r="P38" s="130"/>
      <c r="Q38" s="130"/>
      <c r="R38" s="142"/>
      <c r="S38" s="147" t="s">
        <v>299</v>
      </c>
    </row>
    <row r="39" ht="24" customHeight="1" spans="1:19">
      <c r="A39" s="129"/>
      <c r="B39" s="130"/>
      <c r="C39" s="139"/>
      <c r="D39" s="140"/>
      <c r="E39" s="141"/>
      <c r="F39" s="141"/>
      <c r="G39" s="142"/>
      <c r="H39" s="134" t="s">
        <v>322</v>
      </c>
      <c r="I39" s="147" t="s">
        <v>287</v>
      </c>
      <c r="J39" s="130"/>
      <c r="K39" s="146">
        <v>4</v>
      </c>
      <c r="L39" s="130"/>
      <c r="M39" s="130"/>
      <c r="N39" s="130"/>
      <c r="O39" s="130"/>
      <c r="P39" s="130"/>
      <c r="Q39" s="130"/>
      <c r="R39" s="142"/>
      <c r="S39" s="147" t="s">
        <v>297</v>
      </c>
    </row>
    <row r="40" ht="24" customHeight="1" spans="1:19">
      <c r="A40" s="129"/>
      <c r="B40" s="130"/>
      <c r="C40" s="139"/>
      <c r="D40" s="140"/>
      <c r="E40" s="141"/>
      <c r="F40" s="141"/>
      <c r="G40" s="142"/>
      <c r="H40" s="134" t="s">
        <v>323</v>
      </c>
      <c r="I40" s="147" t="s">
        <v>287</v>
      </c>
      <c r="J40" s="130"/>
      <c r="K40" s="146">
        <v>4</v>
      </c>
      <c r="L40" s="130"/>
      <c r="M40" s="130"/>
      <c r="N40" s="130"/>
      <c r="O40" s="130"/>
      <c r="P40" s="130"/>
      <c r="Q40" s="130"/>
      <c r="R40" s="142"/>
      <c r="S40" s="147" t="s">
        <v>299</v>
      </c>
    </row>
    <row r="41" spans="1:19">
      <c r="A41" s="129"/>
      <c r="B41" s="130"/>
      <c r="C41" s="139"/>
      <c r="D41" s="140"/>
      <c r="E41" s="141"/>
      <c r="F41" s="141"/>
      <c r="G41" s="142"/>
      <c r="H41" s="134" t="s">
        <v>324</v>
      </c>
      <c r="I41" s="147" t="s">
        <v>279</v>
      </c>
      <c r="J41" s="130"/>
      <c r="K41" s="146">
        <v>4</v>
      </c>
      <c r="L41" s="130"/>
      <c r="M41" s="130"/>
      <c r="N41" s="130"/>
      <c r="O41" s="130"/>
      <c r="P41" s="130"/>
      <c r="Q41" s="130"/>
      <c r="R41" s="142"/>
      <c r="S41" s="147" t="s">
        <v>297</v>
      </c>
    </row>
    <row r="42" ht="20.25" spans="1:19">
      <c r="A42" s="129"/>
      <c r="B42" s="130"/>
      <c r="C42" s="139"/>
      <c r="D42" s="140"/>
      <c r="E42" s="141"/>
      <c r="F42" s="141"/>
      <c r="G42" s="142"/>
      <c r="H42" s="134" t="s">
        <v>325</v>
      </c>
      <c r="I42" s="147" t="s">
        <v>279</v>
      </c>
      <c r="J42" s="130"/>
      <c r="K42" s="146">
        <v>4</v>
      </c>
      <c r="L42" s="130"/>
      <c r="M42" s="130"/>
      <c r="N42" s="130"/>
      <c r="O42" s="130"/>
      <c r="P42" s="130"/>
      <c r="Q42" s="130"/>
      <c r="R42" s="142"/>
      <c r="S42" s="147" t="s">
        <v>299</v>
      </c>
    </row>
    <row r="43" spans="1:19">
      <c r="A43" s="129"/>
      <c r="B43" s="130"/>
      <c r="C43" s="139"/>
      <c r="D43" s="140"/>
      <c r="E43" s="141"/>
      <c r="F43" s="141"/>
      <c r="G43" s="142"/>
      <c r="H43" s="134" t="s">
        <v>326</v>
      </c>
      <c r="I43" s="147" t="s">
        <v>287</v>
      </c>
      <c r="J43" s="130"/>
      <c r="K43" s="146">
        <v>4</v>
      </c>
      <c r="L43" s="130"/>
      <c r="M43" s="130"/>
      <c r="N43" s="130"/>
      <c r="O43" s="130"/>
      <c r="P43" s="130"/>
      <c r="Q43" s="130"/>
      <c r="R43" s="142"/>
      <c r="S43" s="147" t="s">
        <v>297</v>
      </c>
    </row>
    <row r="44" ht="20.25" spans="1:19">
      <c r="A44" s="129"/>
      <c r="B44" s="130"/>
      <c r="C44" s="139"/>
      <c r="D44" s="140"/>
      <c r="E44" s="141"/>
      <c r="F44" s="141"/>
      <c r="G44" s="142"/>
      <c r="H44" s="134" t="s">
        <v>327</v>
      </c>
      <c r="I44" s="147" t="s">
        <v>287</v>
      </c>
      <c r="J44" s="130"/>
      <c r="K44" s="146">
        <v>4</v>
      </c>
      <c r="L44" s="130"/>
      <c r="M44" s="130"/>
      <c r="N44" s="130"/>
      <c r="O44" s="130"/>
      <c r="P44" s="130"/>
      <c r="Q44" s="130"/>
      <c r="R44" s="142"/>
      <c r="S44" s="147" t="s">
        <v>299</v>
      </c>
    </row>
    <row r="45" ht="24" customHeight="1" spans="1:19">
      <c r="A45" s="129"/>
      <c r="B45" s="130"/>
      <c r="C45" s="139"/>
      <c r="D45" s="140"/>
      <c r="E45" s="141"/>
      <c r="F45" s="141"/>
      <c r="G45" s="142"/>
      <c r="H45" s="134" t="s">
        <v>328</v>
      </c>
      <c r="I45" s="147" t="s">
        <v>287</v>
      </c>
      <c r="J45" s="130"/>
      <c r="K45" s="146">
        <v>4</v>
      </c>
      <c r="L45" s="130"/>
      <c r="M45" s="130"/>
      <c r="N45" s="130"/>
      <c r="O45" s="130"/>
      <c r="P45" s="130"/>
      <c r="Q45" s="130"/>
      <c r="R45" s="142"/>
      <c r="S45" s="147" t="s">
        <v>297</v>
      </c>
    </row>
    <row r="46" ht="24" customHeight="1" spans="1:19">
      <c r="A46" s="129"/>
      <c r="B46" s="130"/>
      <c r="C46" s="143"/>
      <c r="D46" s="144"/>
      <c r="E46" s="145"/>
      <c r="F46" s="145"/>
      <c r="G46" s="146"/>
      <c r="H46" s="134" t="s">
        <v>329</v>
      </c>
      <c r="I46" s="147" t="s">
        <v>287</v>
      </c>
      <c r="J46" s="130"/>
      <c r="K46" s="146">
        <v>4</v>
      </c>
      <c r="L46" s="156"/>
      <c r="M46" s="130"/>
      <c r="N46" s="130"/>
      <c r="O46" s="130"/>
      <c r="P46" s="130"/>
      <c r="Q46" s="130"/>
      <c r="R46" s="142"/>
      <c r="S46" s="147" t="s">
        <v>299</v>
      </c>
    </row>
    <row r="47" ht="19" customHeight="1" spans="1:19">
      <c r="A47" s="129"/>
      <c r="B47" s="130"/>
      <c r="C47" s="147" t="s">
        <v>330</v>
      </c>
      <c r="D47" s="131">
        <v>3</v>
      </c>
      <c r="E47" s="130">
        <v>6</v>
      </c>
      <c r="F47" s="132">
        <v>12</v>
      </c>
      <c r="G47" s="132">
        <v>8</v>
      </c>
      <c r="H47" s="134" t="s">
        <v>331</v>
      </c>
      <c r="I47" s="147" t="s">
        <v>279</v>
      </c>
      <c r="J47" s="130"/>
      <c r="K47" s="130"/>
      <c r="L47" s="157"/>
      <c r="M47" s="146">
        <v>1</v>
      </c>
      <c r="N47" s="130"/>
      <c r="O47" s="130"/>
      <c r="P47" s="130"/>
      <c r="Q47" s="130"/>
      <c r="R47" s="147" t="s">
        <v>196</v>
      </c>
      <c r="S47" s="147" t="s">
        <v>280</v>
      </c>
    </row>
    <row r="48" ht="19" customHeight="1" spans="1:19">
      <c r="A48" s="129"/>
      <c r="B48" s="130"/>
      <c r="C48" s="130"/>
      <c r="D48" s="131"/>
      <c r="E48" s="130"/>
      <c r="F48" s="132"/>
      <c r="G48" s="132"/>
      <c r="H48" s="134" t="s">
        <v>332</v>
      </c>
      <c r="I48" s="147" t="s">
        <v>279</v>
      </c>
      <c r="J48" s="130"/>
      <c r="K48" s="130"/>
      <c r="L48" s="157"/>
      <c r="M48" s="146">
        <v>1</v>
      </c>
      <c r="N48" s="130"/>
      <c r="O48" s="130"/>
      <c r="P48" s="130"/>
      <c r="Q48" s="130"/>
      <c r="R48" s="130"/>
      <c r="S48" s="147" t="s">
        <v>280</v>
      </c>
    </row>
    <row r="49" ht="19" customHeight="1" spans="1:19">
      <c r="A49" s="129"/>
      <c r="B49" s="130"/>
      <c r="C49" s="130"/>
      <c r="D49" s="131"/>
      <c r="E49" s="130"/>
      <c r="F49" s="132"/>
      <c r="G49" s="132"/>
      <c r="H49" s="134" t="s">
        <v>333</v>
      </c>
      <c r="I49" s="147" t="s">
        <v>279</v>
      </c>
      <c r="J49" s="130"/>
      <c r="K49" s="130"/>
      <c r="L49" s="157"/>
      <c r="M49" s="146">
        <v>2</v>
      </c>
      <c r="N49" s="130"/>
      <c r="O49" s="130"/>
      <c r="P49" s="130"/>
      <c r="Q49" s="130"/>
      <c r="R49" s="130"/>
      <c r="S49" s="147" t="s">
        <v>280</v>
      </c>
    </row>
    <row r="50" ht="19" customHeight="1" spans="1:19">
      <c r="A50" s="129"/>
      <c r="B50" s="130"/>
      <c r="C50" s="130"/>
      <c r="D50" s="131"/>
      <c r="E50" s="130"/>
      <c r="F50" s="132"/>
      <c r="G50" s="132"/>
      <c r="H50" s="134" t="s">
        <v>334</v>
      </c>
      <c r="I50" s="147" t="s">
        <v>279</v>
      </c>
      <c r="J50" s="130"/>
      <c r="K50" s="130"/>
      <c r="L50" s="157"/>
      <c r="M50" s="146">
        <v>2</v>
      </c>
      <c r="N50" s="130"/>
      <c r="O50" s="130"/>
      <c r="P50" s="130"/>
      <c r="Q50" s="130"/>
      <c r="R50" s="130"/>
      <c r="S50" s="147" t="s">
        <v>280</v>
      </c>
    </row>
    <row r="51" ht="17" customHeight="1" spans="1:19">
      <c r="A51" s="129"/>
      <c r="B51" s="130"/>
      <c r="C51" s="130"/>
      <c r="D51" s="131"/>
      <c r="E51" s="130"/>
      <c r="F51" s="132"/>
      <c r="G51" s="132"/>
      <c r="H51" s="134" t="s">
        <v>335</v>
      </c>
      <c r="I51" s="147" t="s">
        <v>287</v>
      </c>
      <c r="J51" s="130"/>
      <c r="K51" s="130"/>
      <c r="L51" s="157"/>
      <c r="M51" s="146">
        <v>2</v>
      </c>
      <c r="N51" s="130"/>
      <c r="O51" s="130"/>
      <c r="P51" s="130"/>
      <c r="Q51" s="130"/>
      <c r="R51" s="130"/>
      <c r="S51" s="147" t="s">
        <v>280</v>
      </c>
    </row>
    <row r="52" ht="20.25" spans="1:19">
      <c r="A52" s="129"/>
      <c r="B52" s="130"/>
      <c r="C52" s="130"/>
      <c r="D52" s="131"/>
      <c r="E52" s="130"/>
      <c r="F52" s="132"/>
      <c r="G52" s="132"/>
      <c r="H52" s="134" t="s">
        <v>336</v>
      </c>
      <c r="I52" s="147" t="s">
        <v>282</v>
      </c>
      <c r="J52" s="130"/>
      <c r="K52" s="130"/>
      <c r="L52" s="157"/>
      <c r="M52" s="146">
        <v>4</v>
      </c>
      <c r="N52" s="130"/>
      <c r="O52" s="130"/>
      <c r="P52" s="130"/>
      <c r="Q52" s="130"/>
      <c r="R52" s="130"/>
      <c r="S52" s="147" t="s">
        <v>337</v>
      </c>
    </row>
    <row r="53" ht="20.25" spans="1:19">
      <c r="A53" s="129"/>
      <c r="B53" s="130"/>
      <c r="C53" s="147" t="s">
        <v>338</v>
      </c>
      <c r="D53" s="147">
        <v>2.5</v>
      </c>
      <c r="E53" s="147">
        <v>4</v>
      </c>
      <c r="F53" s="147">
        <v>8</v>
      </c>
      <c r="G53" s="147">
        <v>8</v>
      </c>
      <c r="H53" s="134" t="s">
        <v>339</v>
      </c>
      <c r="I53" s="134" t="s">
        <v>279</v>
      </c>
      <c r="J53" s="134"/>
      <c r="K53" s="134"/>
      <c r="L53" s="134"/>
      <c r="M53" s="146">
        <v>2</v>
      </c>
      <c r="N53" s="158"/>
      <c r="O53" s="159"/>
      <c r="P53" s="159"/>
      <c r="Q53" s="159"/>
      <c r="R53" s="138" t="s">
        <v>196</v>
      </c>
      <c r="S53" s="147" t="s">
        <v>280</v>
      </c>
    </row>
    <row r="54" ht="20.25" spans="1:19">
      <c r="A54" s="129"/>
      <c r="B54" s="130"/>
      <c r="C54" s="130"/>
      <c r="D54" s="130"/>
      <c r="E54" s="130"/>
      <c r="F54" s="130"/>
      <c r="G54" s="130"/>
      <c r="H54" s="134" t="s">
        <v>340</v>
      </c>
      <c r="I54" s="134" t="s">
        <v>279</v>
      </c>
      <c r="J54" s="134"/>
      <c r="K54" s="134"/>
      <c r="L54" s="134"/>
      <c r="M54" s="146">
        <v>2</v>
      </c>
      <c r="N54" s="158"/>
      <c r="O54" s="159"/>
      <c r="P54" s="159"/>
      <c r="Q54" s="159"/>
      <c r="R54" s="142"/>
      <c r="S54" s="147" t="s">
        <v>280</v>
      </c>
    </row>
    <row r="55" ht="20.25" spans="1:19">
      <c r="A55" s="129"/>
      <c r="B55" s="130"/>
      <c r="C55" s="130"/>
      <c r="D55" s="130"/>
      <c r="E55" s="130"/>
      <c r="F55" s="130"/>
      <c r="G55" s="130"/>
      <c r="H55" s="134" t="s">
        <v>341</v>
      </c>
      <c r="I55" s="134" t="s">
        <v>279</v>
      </c>
      <c r="J55" s="134"/>
      <c r="K55" s="134"/>
      <c r="L55" s="134"/>
      <c r="M55" s="146">
        <v>2</v>
      </c>
      <c r="N55" s="158"/>
      <c r="O55" s="159"/>
      <c r="P55" s="159"/>
      <c r="Q55" s="159"/>
      <c r="R55" s="142"/>
      <c r="S55" s="147" t="s">
        <v>280</v>
      </c>
    </row>
    <row r="56" spans="1:19">
      <c r="A56" s="129"/>
      <c r="B56" s="130"/>
      <c r="C56" s="130"/>
      <c r="D56" s="130"/>
      <c r="E56" s="130"/>
      <c r="F56" s="130"/>
      <c r="G56" s="130"/>
      <c r="H56" s="134" t="s">
        <v>342</v>
      </c>
      <c r="I56" s="134" t="s">
        <v>279</v>
      </c>
      <c r="J56" s="134"/>
      <c r="K56" s="134"/>
      <c r="L56" s="134"/>
      <c r="M56" s="146">
        <v>2</v>
      </c>
      <c r="N56" s="158"/>
      <c r="O56" s="159"/>
      <c r="P56" s="159"/>
      <c r="Q56" s="159"/>
      <c r="R56" s="146"/>
      <c r="S56" s="147" t="s">
        <v>280</v>
      </c>
    </row>
    <row r="57" spans="1:19">
      <c r="A57" s="129"/>
      <c r="B57" s="130"/>
      <c r="C57" s="148" t="s">
        <v>69</v>
      </c>
      <c r="D57" s="149">
        <f>SUM(D5:D56)</f>
        <v>8.5</v>
      </c>
      <c r="E57" s="150">
        <v>6</v>
      </c>
      <c r="F57" s="150">
        <v>12</v>
      </c>
      <c r="G57" s="149">
        <v>64</v>
      </c>
      <c r="H57" s="151"/>
      <c r="I57" s="132"/>
      <c r="J57" s="150">
        <v>0</v>
      </c>
      <c r="K57" s="150">
        <v>72</v>
      </c>
      <c r="L57" s="150">
        <v>0</v>
      </c>
      <c r="M57" s="150">
        <f>SUM(M20:M56)</f>
        <v>20</v>
      </c>
      <c r="N57" s="150">
        <f t="shared" ref="N57:Q57" si="0">SUM(N20:N56)</f>
        <v>0</v>
      </c>
      <c r="O57" s="150">
        <f t="shared" si="0"/>
        <v>0</v>
      </c>
      <c r="P57" s="150">
        <f t="shared" si="0"/>
        <v>0</v>
      </c>
      <c r="Q57" s="150">
        <f t="shared" si="0"/>
        <v>0</v>
      </c>
      <c r="R57" s="132"/>
      <c r="S57" s="150"/>
    </row>
    <row r="58" spans="1:19">
      <c r="A58" s="138" t="s">
        <v>275</v>
      </c>
      <c r="B58" s="138" t="s">
        <v>343</v>
      </c>
      <c r="C58" s="139" t="s">
        <v>344</v>
      </c>
      <c r="D58" s="140">
        <v>2.5</v>
      </c>
      <c r="E58" s="141" t="s">
        <v>345</v>
      </c>
      <c r="F58" s="141" t="s">
        <v>346</v>
      </c>
      <c r="G58" s="142">
        <v>8</v>
      </c>
      <c r="H58" s="134" t="s">
        <v>347</v>
      </c>
      <c r="I58" s="147" t="s">
        <v>279</v>
      </c>
      <c r="J58" s="130"/>
      <c r="K58" s="146">
        <f ca="1">K58:K1739</f>
        <v>0</v>
      </c>
      <c r="L58" s="156"/>
      <c r="M58" s="146"/>
      <c r="N58" s="130"/>
      <c r="O58" s="130"/>
      <c r="P58" s="130"/>
      <c r="Q58" s="130"/>
      <c r="R58" s="142" t="s">
        <v>196</v>
      </c>
      <c r="S58" s="147" t="s">
        <v>280</v>
      </c>
    </row>
    <row r="59" spans="1:19">
      <c r="A59" s="142"/>
      <c r="B59" s="142"/>
      <c r="C59" s="139"/>
      <c r="D59" s="140"/>
      <c r="E59" s="141"/>
      <c r="F59" s="141"/>
      <c r="G59" s="142"/>
      <c r="H59" s="134" t="s">
        <v>348</v>
      </c>
      <c r="I59" s="147" t="s">
        <v>279</v>
      </c>
      <c r="J59" s="130"/>
      <c r="K59" s="146">
        <v>2</v>
      </c>
      <c r="L59" s="156"/>
      <c r="M59" s="146"/>
      <c r="N59" s="130"/>
      <c r="O59" s="130"/>
      <c r="P59" s="130"/>
      <c r="Q59" s="130"/>
      <c r="R59" s="142"/>
      <c r="S59" s="147" t="s">
        <v>280</v>
      </c>
    </row>
    <row r="60" spans="1:19">
      <c r="A60" s="142"/>
      <c r="B60" s="142"/>
      <c r="C60" s="139"/>
      <c r="D60" s="140"/>
      <c r="E60" s="141"/>
      <c r="F60" s="141"/>
      <c r="G60" s="142"/>
      <c r="H60" s="134" t="s">
        <v>349</v>
      </c>
      <c r="I60" s="147" t="s">
        <v>287</v>
      </c>
      <c r="J60" s="130"/>
      <c r="K60" s="146">
        <v>2</v>
      </c>
      <c r="L60" s="156"/>
      <c r="M60" s="146"/>
      <c r="N60" s="130"/>
      <c r="O60" s="130"/>
      <c r="P60" s="130"/>
      <c r="Q60" s="130"/>
      <c r="R60" s="142"/>
      <c r="S60" s="147" t="s">
        <v>280</v>
      </c>
    </row>
    <row r="61" spans="1:19">
      <c r="A61" s="142"/>
      <c r="B61" s="142"/>
      <c r="C61" s="143"/>
      <c r="D61" s="144"/>
      <c r="E61" s="145"/>
      <c r="F61" s="145"/>
      <c r="G61" s="146"/>
      <c r="H61" s="134" t="s">
        <v>350</v>
      </c>
      <c r="I61" s="147" t="s">
        <v>287</v>
      </c>
      <c r="J61" s="130"/>
      <c r="K61" s="146">
        <v>2</v>
      </c>
      <c r="L61" s="156"/>
      <c r="M61" s="146"/>
      <c r="N61" s="130"/>
      <c r="O61" s="130"/>
      <c r="P61" s="130"/>
      <c r="Q61" s="130"/>
      <c r="R61" s="146"/>
      <c r="S61" s="147" t="s">
        <v>280</v>
      </c>
    </row>
    <row r="62" ht="31.5" customHeight="1" spans="1:19">
      <c r="A62" s="142"/>
      <c r="B62" s="142"/>
      <c r="C62" s="138" t="s">
        <v>351</v>
      </c>
      <c r="D62" s="138">
        <v>3.5</v>
      </c>
      <c r="E62" s="138">
        <v>4</v>
      </c>
      <c r="F62" s="138">
        <v>8</v>
      </c>
      <c r="G62" s="138">
        <v>8</v>
      </c>
      <c r="H62" s="152" t="s">
        <v>352</v>
      </c>
      <c r="I62" s="160" t="s">
        <v>279</v>
      </c>
      <c r="J62" s="146"/>
      <c r="K62" s="130">
        <v>2</v>
      </c>
      <c r="L62" s="130"/>
      <c r="M62" s="146"/>
      <c r="N62" s="146"/>
      <c r="O62" s="146"/>
      <c r="P62" s="146"/>
      <c r="Q62" s="146"/>
      <c r="R62" s="138" t="s">
        <v>196</v>
      </c>
      <c r="S62" s="160" t="s">
        <v>280</v>
      </c>
    </row>
    <row r="63" ht="20.25" spans="1:19">
      <c r="A63" s="142"/>
      <c r="B63" s="142"/>
      <c r="C63" s="142"/>
      <c r="D63" s="142"/>
      <c r="E63" s="142"/>
      <c r="F63" s="142"/>
      <c r="G63" s="142"/>
      <c r="H63" s="153" t="s">
        <v>353</v>
      </c>
      <c r="I63" s="147" t="s">
        <v>279</v>
      </c>
      <c r="J63" s="130"/>
      <c r="K63" s="130">
        <v>2</v>
      </c>
      <c r="L63" s="130"/>
      <c r="M63" s="130"/>
      <c r="N63" s="130"/>
      <c r="O63" s="130"/>
      <c r="P63" s="130"/>
      <c r="Q63" s="130"/>
      <c r="R63" s="142"/>
      <c r="S63" s="147" t="s">
        <v>280</v>
      </c>
    </row>
    <row r="64" ht="20.25" spans="1:19">
      <c r="A64" s="142"/>
      <c r="B64" s="142"/>
      <c r="C64" s="142"/>
      <c r="D64" s="142"/>
      <c r="E64" s="142"/>
      <c r="F64" s="142"/>
      <c r="G64" s="142"/>
      <c r="H64" s="153" t="s">
        <v>354</v>
      </c>
      <c r="I64" s="147" t="s">
        <v>279</v>
      </c>
      <c r="J64" s="130"/>
      <c r="K64" s="130">
        <v>2</v>
      </c>
      <c r="L64" s="130"/>
      <c r="M64" s="130"/>
      <c r="N64" s="130"/>
      <c r="O64" s="130"/>
      <c r="P64" s="130"/>
      <c r="Q64" s="130"/>
      <c r="R64" s="142"/>
      <c r="S64" s="147" t="s">
        <v>280</v>
      </c>
    </row>
    <row r="65" ht="20.25" spans="1:19">
      <c r="A65" s="142"/>
      <c r="B65" s="142"/>
      <c r="C65" s="146"/>
      <c r="D65" s="146"/>
      <c r="E65" s="146"/>
      <c r="F65" s="146"/>
      <c r="G65" s="146"/>
      <c r="H65" s="162" t="s">
        <v>355</v>
      </c>
      <c r="I65" s="147" t="s">
        <v>287</v>
      </c>
      <c r="J65" s="130"/>
      <c r="K65" s="130">
        <v>2</v>
      </c>
      <c r="L65" s="130"/>
      <c r="M65" s="130"/>
      <c r="N65" s="130"/>
      <c r="O65" s="130"/>
      <c r="P65" s="130"/>
      <c r="Q65" s="130"/>
      <c r="R65" s="142"/>
      <c r="S65" s="147" t="s">
        <v>280</v>
      </c>
    </row>
    <row r="66" ht="20.25" spans="1:19">
      <c r="A66" s="142"/>
      <c r="B66" s="142"/>
      <c r="C66" s="138" t="s">
        <v>356</v>
      </c>
      <c r="D66" s="138">
        <v>2.5</v>
      </c>
      <c r="E66" s="138">
        <v>4</v>
      </c>
      <c r="F66" s="138">
        <v>8</v>
      </c>
      <c r="G66" s="138">
        <v>8</v>
      </c>
      <c r="H66" s="153" t="s">
        <v>357</v>
      </c>
      <c r="I66" s="147" t="s">
        <v>279</v>
      </c>
      <c r="J66" s="130"/>
      <c r="K66" s="130">
        <f>SUM(K20:K57)</f>
        <v>180</v>
      </c>
      <c r="L66" s="130">
        <v>2</v>
      </c>
      <c r="M66" s="171"/>
      <c r="N66" s="130"/>
      <c r="O66" s="130"/>
      <c r="P66" s="130"/>
      <c r="Q66" s="130"/>
      <c r="R66" s="138" t="s">
        <v>196</v>
      </c>
      <c r="S66" s="147" t="s">
        <v>280</v>
      </c>
    </row>
    <row r="67" spans="1:19">
      <c r="A67" s="142"/>
      <c r="B67" s="142"/>
      <c r="C67" s="142"/>
      <c r="D67" s="142"/>
      <c r="E67" s="142"/>
      <c r="F67" s="142"/>
      <c r="G67" s="142"/>
      <c r="H67" s="162" t="s">
        <v>358</v>
      </c>
      <c r="I67" s="147" t="s">
        <v>279</v>
      </c>
      <c r="J67" s="130"/>
      <c r="K67" s="130"/>
      <c r="L67" s="130">
        <v>2</v>
      </c>
      <c r="M67" s="171"/>
      <c r="N67" s="130"/>
      <c r="O67" s="130"/>
      <c r="P67" s="130"/>
      <c r="Q67" s="130"/>
      <c r="R67" s="142"/>
      <c r="S67" s="147" t="s">
        <v>280</v>
      </c>
    </row>
    <row r="68" spans="1:19">
      <c r="A68" s="142"/>
      <c r="B68" s="142"/>
      <c r="C68" s="142"/>
      <c r="D68" s="142"/>
      <c r="E68" s="142"/>
      <c r="F68" s="142"/>
      <c r="G68" s="142"/>
      <c r="H68" s="162" t="s">
        <v>359</v>
      </c>
      <c r="I68" s="147" t="s">
        <v>279</v>
      </c>
      <c r="J68" s="130"/>
      <c r="K68" s="130"/>
      <c r="L68" s="130">
        <v>2</v>
      </c>
      <c r="M68" s="171"/>
      <c r="N68" s="130"/>
      <c r="O68" s="130"/>
      <c r="P68" s="130"/>
      <c r="Q68" s="130"/>
      <c r="R68" s="142"/>
      <c r="S68" s="147" t="s">
        <v>280</v>
      </c>
    </row>
    <row r="69" spans="1:19">
      <c r="A69" s="142"/>
      <c r="B69" s="142"/>
      <c r="C69" s="146"/>
      <c r="D69" s="146"/>
      <c r="E69" s="146"/>
      <c r="F69" s="146"/>
      <c r="G69" s="146"/>
      <c r="H69" s="162" t="s">
        <v>360</v>
      </c>
      <c r="I69" s="147" t="s">
        <v>279</v>
      </c>
      <c r="J69" s="130"/>
      <c r="K69" s="130"/>
      <c r="L69" s="130">
        <v>2</v>
      </c>
      <c r="M69" s="171"/>
      <c r="N69" s="130"/>
      <c r="O69" s="130"/>
      <c r="P69" s="130"/>
      <c r="Q69" s="130"/>
      <c r="R69" s="142"/>
      <c r="S69" s="147" t="s">
        <v>280</v>
      </c>
    </row>
    <row r="70" ht="30.4" spans="1:19">
      <c r="A70" s="142"/>
      <c r="B70" s="142"/>
      <c r="C70" s="135" t="s">
        <v>361</v>
      </c>
      <c r="D70" s="136">
        <v>5</v>
      </c>
      <c r="E70" s="135">
        <v>5</v>
      </c>
      <c r="F70" s="135">
        <v>10</v>
      </c>
      <c r="G70" s="138">
        <v>8</v>
      </c>
      <c r="H70" s="162" t="s">
        <v>362</v>
      </c>
      <c r="I70" s="147" t="s">
        <v>279</v>
      </c>
      <c r="J70" s="130"/>
      <c r="K70" s="130"/>
      <c r="L70" s="130"/>
      <c r="M70" s="130"/>
      <c r="N70" s="130">
        <v>2</v>
      </c>
      <c r="O70" s="130"/>
      <c r="P70" s="130"/>
      <c r="Q70" s="130"/>
      <c r="R70" s="161" t="s">
        <v>196</v>
      </c>
      <c r="S70" s="147" t="s">
        <v>280</v>
      </c>
    </row>
    <row r="71" ht="20.25" spans="1:19">
      <c r="A71" s="142"/>
      <c r="B71" s="142"/>
      <c r="C71" s="139"/>
      <c r="D71" s="140"/>
      <c r="E71" s="139"/>
      <c r="F71" s="139"/>
      <c r="G71" s="142"/>
      <c r="H71" s="162" t="s">
        <v>363</v>
      </c>
      <c r="I71" s="147" t="s">
        <v>279</v>
      </c>
      <c r="J71" s="130"/>
      <c r="K71" s="130"/>
      <c r="L71" s="130"/>
      <c r="M71" s="130"/>
      <c r="N71" s="130">
        <v>2</v>
      </c>
      <c r="O71" s="130"/>
      <c r="P71" s="130"/>
      <c r="Q71" s="130"/>
      <c r="R71" s="142"/>
      <c r="S71" s="147" t="s">
        <v>280</v>
      </c>
    </row>
    <row r="72" ht="30.4" spans="1:19">
      <c r="A72" s="142"/>
      <c r="B72" s="142"/>
      <c r="C72" s="139"/>
      <c r="D72" s="140"/>
      <c r="E72" s="139"/>
      <c r="F72" s="139"/>
      <c r="G72" s="142"/>
      <c r="H72" s="162" t="s">
        <v>364</v>
      </c>
      <c r="I72" s="147" t="s">
        <v>279</v>
      </c>
      <c r="J72" s="130"/>
      <c r="K72" s="130"/>
      <c r="L72" s="130"/>
      <c r="M72" s="130"/>
      <c r="N72" s="130">
        <v>2</v>
      </c>
      <c r="O72" s="130"/>
      <c r="P72" s="130"/>
      <c r="Q72" s="130"/>
      <c r="R72" s="142"/>
      <c r="S72" s="147" t="s">
        <v>280</v>
      </c>
    </row>
    <row r="73" spans="1:19">
      <c r="A73" s="142"/>
      <c r="B73" s="142"/>
      <c r="C73" s="139"/>
      <c r="D73" s="140"/>
      <c r="E73" s="139"/>
      <c r="F73" s="139"/>
      <c r="G73" s="142"/>
      <c r="H73" s="162" t="s">
        <v>365</v>
      </c>
      <c r="I73" s="147" t="s">
        <v>282</v>
      </c>
      <c r="J73" s="130"/>
      <c r="K73" s="130"/>
      <c r="L73" s="130"/>
      <c r="M73" s="130"/>
      <c r="N73" s="130">
        <v>2</v>
      </c>
      <c r="O73" s="130"/>
      <c r="P73" s="130"/>
      <c r="Q73" s="130"/>
      <c r="R73" s="142"/>
      <c r="S73" s="147" t="s">
        <v>280</v>
      </c>
    </row>
    <row r="74" ht="20.25" spans="1:19">
      <c r="A74" s="142"/>
      <c r="B74" s="142"/>
      <c r="C74" s="143"/>
      <c r="D74" s="144"/>
      <c r="E74" s="143"/>
      <c r="F74" s="143"/>
      <c r="G74" s="146"/>
      <c r="H74" s="162" t="s">
        <v>366</v>
      </c>
      <c r="I74" s="147" t="s">
        <v>287</v>
      </c>
      <c r="J74" s="130"/>
      <c r="K74" s="130"/>
      <c r="L74" s="130"/>
      <c r="M74" s="130"/>
      <c r="N74" s="130">
        <v>2</v>
      </c>
      <c r="O74" s="130"/>
      <c r="P74" s="130"/>
      <c r="Q74" s="130"/>
      <c r="R74" s="146"/>
      <c r="S74" s="147" t="s">
        <v>337</v>
      </c>
    </row>
    <row r="75" spans="1:19">
      <c r="A75" s="142"/>
      <c r="B75" s="142"/>
      <c r="C75" s="163" t="s">
        <v>367</v>
      </c>
      <c r="D75" s="163">
        <v>2.5</v>
      </c>
      <c r="E75" s="163">
        <v>4</v>
      </c>
      <c r="F75" s="163">
        <v>8</v>
      </c>
      <c r="G75" s="163">
        <v>8</v>
      </c>
      <c r="H75" s="134" t="s">
        <v>368</v>
      </c>
      <c r="I75" s="147" t="s">
        <v>279</v>
      </c>
      <c r="J75" s="134"/>
      <c r="K75" s="134"/>
      <c r="L75" s="134"/>
      <c r="M75" s="134"/>
      <c r="N75" s="134"/>
      <c r="O75" s="134"/>
      <c r="P75" s="134">
        <v>2</v>
      </c>
      <c r="Q75" s="159"/>
      <c r="R75" s="161" t="s">
        <v>196</v>
      </c>
      <c r="S75" s="147" t="s">
        <v>280</v>
      </c>
    </row>
    <row r="76" spans="1:19">
      <c r="A76" s="142"/>
      <c r="B76" s="142"/>
      <c r="C76" s="141"/>
      <c r="D76" s="141"/>
      <c r="E76" s="141"/>
      <c r="F76" s="141"/>
      <c r="G76" s="141"/>
      <c r="H76" s="134" t="s">
        <v>369</v>
      </c>
      <c r="I76" s="147" t="s">
        <v>279</v>
      </c>
      <c r="J76" s="134"/>
      <c r="K76" s="134"/>
      <c r="L76" s="134"/>
      <c r="M76" s="134"/>
      <c r="N76" s="134"/>
      <c r="O76" s="134"/>
      <c r="P76" s="134">
        <v>2</v>
      </c>
      <c r="Q76" s="159"/>
      <c r="R76" s="142"/>
      <c r="S76" s="147" t="s">
        <v>280</v>
      </c>
    </row>
    <row r="77" ht="20.25" spans="1:19">
      <c r="A77" s="142"/>
      <c r="B77" s="142"/>
      <c r="C77" s="141"/>
      <c r="D77" s="141"/>
      <c r="E77" s="141"/>
      <c r="F77" s="141"/>
      <c r="G77" s="141"/>
      <c r="H77" s="134" t="s">
        <v>370</v>
      </c>
      <c r="I77" s="147" t="s">
        <v>282</v>
      </c>
      <c r="J77" s="134"/>
      <c r="K77" s="134"/>
      <c r="L77" s="134"/>
      <c r="M77" s="134"/>
      <c r="N77" s="134"/>
      <c r="O77" s="134"/>
      <c r="P77" s="134">
        <v>2</v>
      </c>
      <c r="Q77" s="159"/>
      <c r="R77" s="142"/>
      <c r="S77" s="147" t="s">
        <v>280</v>
      </c>
    </row>
    <row r="78" ht="20.25" spans="1:19">
      <c r="A78" s="142"/>
      <c r="B78" s="142"/>
      <c r="C78" s="141"/>
      <c r="D78" s="141"/>
      <c r="E78" s="141"/>
      <c r="F78" s="141"/>
      <c r="G78" s="141"/>
      <c r="H78" s="134" t="s">
        <v>371</v>
      </c>
      <c r="I78" s="147" t="s">
        <v>282</v>
      </c>
      <c r="J78" s="134"/>
      <c r="K78" s="134"/>
      <c r="L78" s="134"/>
      <c r="M78" s="134"/>
      <c r="N78" s="134"/>
      <c r="O78" s="134"/>
      <c r="P78" s="134">
        <v>2</v>
      </c>
      <c r="Q78" s="159"/>
      <c r="R78" s="146"/>
      <c r="S78" s="147" t="s">
        <v>280</v>
      </c>
    </row>
    <row r="79" ht="20.25" spans="1:19">
      <c r="A79" s="142"/>
      <c r="B79" s="142"/>
      <c r="C79" s="161" t="s">
        <v>114</v>
      </c>
      <c r="D79" s="136">
        <v>3</v>
      </c>
      <c r="E79" s="138">
        <v>14</v>
      </c>
      <c r="F79" s="164">
        <v>20</v>
      </c>
      <c r="G79" s="164">
        <v>12</v>
      </c>
      <c r="H79" s="134" t="s">
        <v>372</v>
      </c>
      <c r="I79" s="147" t="s">
        <v>279</v>
      </c>
      <c r="J79" s="130"/>
      <c r="K79" s="130"/>
      <c r="L79" s="130"/>
      <c r="M79" s="130">
        <v>1</v>
      </c>
      <c r="N79" s="130"/>
      <c r="O79" s="130"/>
      <c r="P79" s="130"/>
      <c r="Q79" s="130"/>
      <c r="R79" s="138"/>
      <c r="S79" s="147" t="s">
        <v>280</v>
      </c>
    </row>
    <row r="80" spans="1:19">
      <c r="A80" s="142"/>
      <c r="B80" s="142"/>
      <c r="C80" s="142"/>
      <c r="D80" s="140"/>
      <c r="E80" s="142"/>
      <c r="F80" s="165"/>
      <c r="G80" s="165"/>
      <c r="H80" s="134" t="s">
        <v>373</v>
      </c>
      <c r="I80" s="147" t="s">
        <v>279</v>
      </c>
      <c r="J80" s="130"/>
      <c r="K80" s="130"/>
      <c r="L80" s="130"/>
      <c r="M80" s="130">
        <v>1</v>
      </c>
      <c r="N80" s="130"/>
      <c r="O80" s="130"/>
      <c r="P80" s="130"/>
      <c r="Q80" s="130"/>
      <c r="R80" s="142"/>
      <c r="S80" s="147" t="s">
        <v>280</v>
      </c>
    </row>
    <row r="81" spans="1:19">
      <c r="A81" s="142"/>
      <c r="B81" s="142"/>
      <c r="C81" s="142"/>
      <c r="D81" s="140"/>
      <c r="E81" s="142"/>
      <c r="F81" s="165"/>
      <c r="G81" s="165"/>
      <c r="H81" s="134" t="s">
        <v>374</v>
      </c>
      <c r="I81" s="147" t="s">
        <v>279</v>
      </c>
      <c r="J81" s="130"/>
      <c r="K81" s="130"/>
      <c r="L81" s="130"/>
      <c r="M81" s="130">
        <v>1</v>
      </c>
      <c r="N81" s="130"/>
      <c r="O81" s="130"/>
      <c r="P81" s="130"/>
      <c r="Q81" s="130"/>
      <c r="R81" s="142"/>
      <c r="S81" s="147" t="s">
        <v>337</v>
      </c>
    </row>
    <row r="82" spans="1:19">
      <c r="A82" s="142"/>
      <c r="B82" s="142"/>
      <c r="C82" s="142"/>
      <c r="D82" s="140"/>
      <c r="E82" s="142"/>
      <c r="F82" s="165"/>
      <c r="G82" s="165"/>
      <c r="H82" s="134" t="s">
        <v>375</v>
      </c>
      <c r="I82" s="147" t="s">
        <v>279</v>
      </c>
      <c r="J82" s="130"/>
      <c r="K82" s="130"/>
      <c r="L82" s="130"/>
      <c r="M82" s="130">
        <v>1</v>
      </c>
      <c r="N82" s="130"/>
      <c r="O82" s="130"/>
      <c r="P82" s="130"/>
      <c r="Q82" s="130"/>
      <c r="R82" s="142"/>
      <c r="S82" s="147" t="s">
        <v>337</v>
      </c>
    </row>
    <row r="83" spans="1:19">
      <c r="A83" s="142"/>
      <c r="B83" s="142"/>
      <c r="C83" s="142"/>
      <c r="D83" s="140"/>
      <c r="E83" s="142"/>
      <c r="F83" s="165"/>
      <c r="G83" s="165"/>
      <c r="H83" s="134" t="s">
        <v>376</v>
      </c>
      <c r="I83" s="147" t="s">
        <v>279</v>
      </c>
      <c r="J83" s="130"/>
      <c r="K83" s="130"/>
      <c r="L83" s="130"/>
      <c r="M83" s="130">
        <v>1</v>
      </c>
      <c r="N83" s="130"/>
      <c r="O83" s="130"/>
      <c r="P83" s="130"/>
      <c r="Q83" s="130"/>
      <c r="R83" s="142"/>
      <c r="S83" s="147" t="s">
        <v>337</v>
      </c>
    </row>
    <row r="84" ht="20.25" spans="1:19">
      <c r="A84" s="142"/>
      <c r="B84" s="142"/>
      <c r="C84" s="142"/>
      <c r="D84" s="140"/>
      <c r="E84" s="142"/>
      <c r="F84" s="165"/>
      <c r="G84" s="165"/>
      <c r="H84" s="133" t="s">
        <v>377</v>
      </c>
      <c r="I84" s="147" t="s">
        <v>279</v>
      </c>
      <c r="J84" s="130"/>
      <c r="K84" s="130"/>
      <c r="L84" s="130"/>
      <c r="M84" s="130">
        <v>2</v>
      </c>
      <c r="N84" s="130"/>
      <c r="O84" s="130"/>
      <c r="P84" s="130"/>
      <c r="Q84" s="130"/>
      <c r="R84" s="142"/>
      <c r="S84" s="147" t="s">
        <v>280</v>
      </c>
    </row>
    <row r="85" spans="1:19">
      <c r="A85" s="142"/>
      <c r="B85" s="142"/>
      <c r="C85" s="142"/>
      <c r="D85" s="140"/>
      <c r="E85" s="142"/>
      <c r="F85" s="165"/>
      <c r="G85" s="165"/>
      <c r="H85" s="134" t="s">
        <v>378</v>
      </c>
      <c r="I85" s="147" t="s">
        <v>279</v>
      </c>
      <c r="J85" s="130"/>
      <c r="K85" s="130"/>
      <c r="L85" s="130"/>
      <c r="M85" s="130">
        <v>2</v>
      </c>
      <c r="N85" s="130"/>
      <c r="O85" s="130"/>
      <c r="P85" s="130"/>
      <c r="Q85" s="130"/>
      <c r="R85" s="142"/>
      <c r="S85" s="147" t="s">
        <v>280</v>
      </c>
    </row>
    <row r="86" ht="20.25" spans="1:19">
      <c r="A86" s="142"/>
      <c r="B86" s="142"/>
      <c r="C86" s="142"/>
      <c r="D86" s="140"/>
      <c r="E86" s="142"/>
      <c r="F86" s="165"/>
      <c r="G86" s="165"/>
      <c r="H86" s="133" t="s">
        <v>379</v>
      </c>
      <c r="I86" s="147" t="s">
        <v>279</v>
      </c>
      <c r="J86" s="130"/>
      <c r="K86" s="130"/>
      <c r="L86" s="130"/>
      <c r="M86" s="130">
        <v>2</v>
      </c>
      <c r="N86" s="130"/>
      <c r="O86" s="130"/>
      <c r="P86" s="130"/>
      <c r="Q86" s="130"/>
      <c r="R86" s="142"/>
      <c r="S86" s="147" t="s">
        <v>337</v>
      </c>
    </row>
    <row r="87" spans="1:19">
      <c r="A87" s="142"/>
      <c r="B87" s="142"/>
      <c r="C87" s="142"/>
      <c r="D87" s="140"/>
      <c r="E87" s="142"/>
      <c r="F87" s="165"/>
      <c r="G87" s="165"/>
      <c r="H87" s="134" t="s">
        <v>380</v>
      </c>
      <c r="I87" s="147" t="s">
        <v>282</v>
      </c>
      <c r="J87" s="130"/>
      <c r="K87" s="130"/>
      <c r="L87" s="130"/>
      <c r="M87" s="130">
        <v>1</v>
      </c>
      <c r="N87" s="130"/>
      <c r="O87" s="130"/>
      <c r="P87" s="130"/>
      <c r="Q87" s="130"/>
      <c r="R87" s="142"/>
      <c r="S87" s="147" t="s">
        <v>280</v>
      </c>
    </row>
    <row r="88" spans="1:19">
      <c r="A88" s="142"/>
      <c r="B88" s="142"/>
      <c r="C88" s="142"/>
      <c r="D88" s="140"/>
      <c r="E88" s="142"/>
      <c r="F88" s="165"/>
      <c r="G88" s="165"/>
      <c r="H88" s="134" t="s">
        <v>381</v>
      </c>
      <c r="I88" s="147" t="s">
        <v>282</v>
      </c>
      <c r="J88" s="130"/>
      <c r="K88" s="130"/>
      <c r="L88" s="130"/>
      <c r="M88" s="130">
        <v>1</v>
      </c>
      <c r="N88" s="130"/>
      <c r="O88" s="130"/>
      <c r="P88" s="130"/>
      <c r="Q88" s="130"/>
      <c r="R88" s="142"/>
      <c r="S88" s="147" t="s">
        <v>280</v>
      </c>
    </row>
    <row r="89" spans="1:19">
      <c r="A89" s="142"/>
      <c r="B89" s="142"/>
      <c r="C89" s="142"/>
      <c r="D89" s="140"/>
      <c r="E89" s="142"/>
      <c r="F89" s="165"/>
      <c r="G89" s="165"/>
      <c r="H89" s="134" t="s">
        <v>382</v>
      </c>
      <c r="I89" s="147" t="s">
        <v>282</v>
      </c>
      <c r="J89" s="130"/>
      <c r="K89" s="130"/>
      <c r="L89" s="130"/>
      <c r="M89" s="130">
        <v>1</v>
      </c>
      <c r="N89" s="130"/>
      <c r="O89" s="130"/>
      <c r="P89" s="130"/>
      <c r="Q89" s="130"/>
      <c r="R89" s="142"/>
      <c r="S89" s="147" t="s">
        <v>337</v>
      </c>
    </row>
    <row r="90" ht="20.25" spans="1:19">
      <c r="A90" s="142"/>
      <c r="B90" s="142"/>
      <c r="C90" s="142"/>
      <c r="D90" s="140"/>
      <c r="E90" s="142"/>
      <c r="F90" s="165"/>
      <c r="G90" s="165"/>
      <c r="H90" s="134" t="s">
        <v>383</v>
      </c>
      <c r="I90" s="147" t="s">
        <v>282</v>
      </c>
      <c r="J90" s="130"/>
      <c r="K90" s="130"/>
      <c r="L90" s="130"/>
      <c r="M90" s="130">
        <v>2</v>
      </c>
      <c r="N90" s="130"/>
      <c r="O90" s="130"/>
      <c r="P90" s="130"/>
      <c r="Q90" s="130"/>
      <c r="R90" s="142"/>
      <c r="S90" s="147" t="s">
        <v>337</v>
      </c>
    </row>
    <row r="91" ht="20.25" spans="1:19">
      <c r="A91" s="142"/>
      <c r="B91" s="142"/>
      <c r="C91" s="142"/>
      <c r="D91" s="140"/>
      <c r="E91" s="142"/>
      <c r="F91" s="165"/>
      <c r="G91" s="165"/>
      <c r="H91" s="134" t="s">
        <v>384</v>
      </c>
      <c r="I91" s="147" t="s">
        <v>282</v>
      </c>
      <c r="J91" s="130"/>
      <c r="K91" s="130"/>
      <c r="L91" s="130"/>
      <c r="M91" s="130">
        <v>2</v>
      </c>
      <c r="N91" s="130"/>
      <c r="O91" s="130"/>
      <c r="P91" s="130"/>
      <c r="Q91" s="130"/>
      <c r="R91" s="142"/>
      <c r="S91" s="147" t="s">
        <v>337</v>
      </c>
    </row>
    <row r="92" ht="20.25" spans="1:19">
      <c r="A92" s="142"/>
      <c r="B92" s="142"/>
      <c r="C92" s="146"/>
      <c r="D92" s="144"/>
      <c r="E92" s="146"/>
      <c r="F92" s="166"/>
      <c r="G92" s="166"/>
      <c r="H92" s="134" t="s">
        <v>385</v>
      </c>
      <c r="I92" s="147" t="s">
        <v>287</v>
      </c>
      <c r="J92" s="130"/>
      <c r="K92" s="130"/>
      <c r="L92" s="130"/>
      <c r="M92" s="130">
        <v>2</v>
      </c>
      <c r="N92" s="130"/>
      <c r="O92" s="130"/>
      <c r="P92" s="130"/>
      <c r="Q92" s="130"/>
      <c r="R92" s="146"/>
      <c r="S92" s="147" t="s">
        <v>337</v>
      </c>
    </row>
    <row r="93" ht="14" customHeight="1" spans="1:19">
      <c r="A93" s="142"/>
      <c r="B93" s="142"/>
      <c r="C93" s="138" t="s">
        <v>386</v>
      </c>
      <c r="D93" s="136">
        <v>54</v>
      </c>
      <c r="E93" s="138">
        <v>4</v>
      </c>
      <c r="F93" s="164">
        <v>10</v>
      </c>
      <c r="G93" s="164">
        <v>10</v>
      </c>
      <c r="H93" s="167" t="s">
        <v>387</v>
      </c>
      <c r="I93" s="172" t="s">
        <v>279</v>
      </c>
      <c r="J93" s="173"/>
      <c r="K93" s="173"/>
      <c r="L93" s="173"/>
      <c r="M93" s="173">
        <v>2</v>
      </c>
      <c r="N93" s="130"/>
      <c r="O93" s="130"/>
      <c r="P93" s="130"/>
      <c r="Q93" s="130"/>
      <c r="R93" s="138" t="s">
        <v>196</v>
      </c>
      <c r="S93" s="147" t="s">
        <v>280</v>
      </c>
    </row>
    <row r="94" ht="14" customHeight="1" spans="1:19">
      <c r="A94" s="142"/>
      <c r="B94" s="142"/>
      <c r="C94" s="142"/>
      <c r="D94" s="140"/>
      <c r="E94" s="142"/>
      <c r="F94" s="165"/>
      <c r="G94" s="165"/>
      <c r="H94" s="167" t="s">
        <v>388</v>
      </c>
      <c r="I94" s="172" t="s">
        <v>279</v>
      </c>
      <c r="J94" s="173"/>
      <c r="K94" s="173"/>
      <c r="L94" s="173"/>
      <c r="M94" s="173">
        <v>2</v>
      </c>
      <c r="N94" s="130"/>
      <c r="O94" s="130"/>
      <c r="P94" s="130"/>
      <c r="Q94" s="130"/>
      <c r="R94" s="142"/>
      <c r="S94" s="147" t="s">
        <v>280</v>
      </c>
    </row>
    <row r="95" ht="14" customHeight="1" spans="1:19">
      <c r="A95" s="142"/>
      <c r="B95" s="142"/>
      <c r="C95" s="142"/>
      <c r="D95" s="140"/>
      <c r="E95" s="142"/>
      <c r="F95" s="165"/>
      <c r="G95" s="165"/>
      <c r="H95" s="162" t="s">
        <v>389</v>
      </c>
      <c r="I95" s="172" t="s">
        <v>279</v>
      </c>
      <c r="J95" s="173"/>
      <c r="K95" s="173"/>
      <c r="L95" s="173"/>
      <c r="M95" s="173">
        <v>4</v>
      </c>
      <c r="N95" s="130"/>
      <c r="O95" s="130"/>
      <c r="P95" s="130"/>
      <c r="Q95" s="130"/>
      <c r="R95" s="142"/>
      <c r="S95" s="147" t="s">
        <v>280</v>
      </c>
    </row>
    <row r="96" ht="14" customHeight="1" spans="1:19">
      <c r="A96" s="142"/>
      <c r="B96" s="142"/>
      <c r="C96" s="142"/>
      <c r="D96" s="140"/>
      <c r="E96" s="142"/>
      <c r="F96" s="165"/>
      <c r="G96" s="165"/>
      <c r="H96" s="162" t="s">
        <v>390</v>
      </c>
      <c r="I96" s="172" t="s">
        <v>282</v>
      </c>
      <c r="J96" s="173"/>
      <c r="K96" s="173"/>
      <c r="L96" s="174"/>
      <c r="M96" s="174">
        <v>4</v>
      </c>
      <c r="N96" s="130"/>
      <c r="O96" s="130"/>
      <c r="P96" s="130"/>
      <c r="Q96" s="130"/>
      <c r="R96" s="146"/>
      <c r="S96" s="147" t="s">
        <v>280</v>
      </c>
    </row>
    <row r="97" ht="20.25" spans="1:19">
      <c r="A97" s="142"/>
      <c r="B97" s="142"/>
      <c r="C97" s="138" t="s">
        <v>391</v>
      </c>
      <c r="D97" s="136">
        <v>64</v>
      </c>
      <c r="E97" s="161">
        <v>5</v>
      </c>
      <c r="F97" s="161">
        <v>12</v>
      </c>
      <c r="G97" s="138">
        <v>12</v>
      </c>
      <c r="H97" s="168" t="s">
        <v>392</v>
      </c>
      <c r="I97" s="175" t="s">
        <v>279</v>
      </c>
      <c r="J97" s="175"/>
      <c r="K97" s="175"/>
      <c r="L97" s="175">
        <v>2</v>
      </c>
      <c r="M97" s="176"/>
      <c r="N97" s="130"/>
      <c r="O97" s="130"/>
      <c r="P97" s="130"/>
      <c r="Q97" s="130"/>
      <c r="R97" s="161" t="s">
        <v>196</v>
      </c>
      <c r="S97" s="147" t="s">
        <v>280</v>
      </c>
    </row>
    <row r="98" spans="1:19">
      <c r="A98" s="142"/>
      <c r="B98" s="142"/>
      <c r="C98" s="142"/>
      <c r="D98" s="140"/>
      <c r="E98" s="142"/>
      <c r="F98" s="142"/>
      <c r="G98" s="142"/>
      <c r="H98" s="168" t="s">
        <v>393</v>
      </c>
      <c r="I98" s="175" t="s">
        <v>279</v>
      </c>
      <c r="J98" s="175"/>
      <c r="K98" s="175"/>
      <c r="L98" s="175">
        <v>2</v>
      </c>
      <c r="M98" s="176"/>
      <c r="N98" s="130"/>
      <c r="O98" s="130"/>
      <c r="P98" s="130"/>
      <c r="Q98" s="130"/>
      <c r="R98" s="142"/>
      <c r="S98" s="147" t="s">
        <v>280</v>
      </c>
    </row>
    <row r="99" ht="20.25" spans="1:19">
      <c r="A99" s="142"/>
      <c r="B99" s="142"/>
      <c r="C99" s="142"/>
      <c r="D99" s="140"/>
      <c r="E99" s="142"/>
      <c r="F99" s="142"/>
      <c r="G99" s="142"/>
      <c r="H99" s="169" t="s">
        <v>394</v>
      </c>
      <c r="I99" s="175" t="s">
        <v>279</v>
      </c>
      <c r="J99" s="175"/>
      <c r="K99" s="175"/>
      <c r="L99" s="175">
        <v>2</v>
      </c>
      <c r="M99" s="176"/>
      <c r="N99" s="130"/>
      <c r="O99" s="130"/>
      <c r="P99" s="130"/>
      <c r="Q99" s="130"/>
      <c r="R99" s="142"/>
      <c r="S99" s="147" t="s">
        <v>280</v>
      </c>
    </row>
    <row r="100" spans="1:19">
      <c r="A100" s="142"/>
      <c r="B100" s="142"/>
      <c r="C100" s="142"/>
      <c r="D100" s="140"/>
      <c r="E100" s="142"/>
      <c r="F100" s="142"/>
      <c r="G100" s="142"/>
      <c r="H100" s="168" t="s">
        <v>395</v>
      </c>
      <c r="I100" s="175" t="s">
        <v>279</v>
      </c>
      <c r="J100" s="175"/>
      <c r="K100" s="175"/>
      <c r="L100" s="175">
        <v>3</v>
      </c>
      <c r="M100" s="177"/>
      <c r="N100" s="130"/>
      <c r="O100" s="130"/>
      <c r="P100" s="130"/>
      <c r="Q100" s="130"/>
      <c r="R100" s="142"/>
      <c r="S100" s="147" t="s">
        <v>280</v>
      </c>
    </row>
    <row r="101" ht="20.25" spans="1:19">
      <c r="A101" s="142"/>
      <c r="B101" s="142"/>
      <c r="C101" s="142"/>
      <c r="D101" s="140"/>
      <c r="E101" s="142"/>
      <c r="F101" s="142"/>
      <c r="G101" s="142"/>
      <c r="H101" s="169" t="s">
        <v>396</v>
      </c>
      <c r="I101" s="175" t="s">
        <v>279</v>
      </c>
      <c r="J101" s="175"/>
      <c r="K101" s="175"/>
      <c r="L101" s="175">
        <v>3</v>
      </c>
      <c r="M101" s="177"/>
      <c r="N101" s="130"/>
      <c r="O101" s="130"/>
      <c r="P101" s="130"/>
      <c r="Q101" s="130"/>
      <c r="R101" s="142"/>
      <c r="S101" s="147" t="s">
        <v>280</v>
      </c>
    </row>
    <row r="102" ht="30.4" spans="1:19">
      <c r="A102" s="142"/>
      <c r="B102" s="142"/>
      <c r="C102" s="161" t="s">
        <v>198</v>
      </c>
      <c r="D102" s="136">
        <v>0.5</v>
      </c>
      <c r="E102" s="138">
        <v>10</v>
      </c>
      <c r="F102" s="164">
        <v>22</v>
      </c>
      <c r="G102" s="164">
        <v>16</v>
      </c>
      <c r="H102" s="162" t="s">
        <v>397</v>
      </c>
      <c r="I102" s="147" t="s">
        <v>282</v>
      </c>
      <c r="J102" s="130"/>
      <c r="K102" s="130"/>
      <c r="L102" s="130"/>
      <c r="M102" s="130">
        <v>2</v>
      </c>
      <c r="N102" s="130"/>
      <c r="O102" s="130"/>
      <c r="P102" s="130"/>
      <c r="Q102" s="130"/>
      <c r="R102" s="161" t="s">
        <v>201</v>
      </c>
      <c r="S102" s="147" t="s">
        <v>280</v>
      </c>
    </row>
    <row r="103" spans="1:19">
      <c r="A103" s="142"/>
      <c r="B103" s="142"/>
      <c r="C103" s="142"/>
      <c r="D103" s="140"/>
      <c r="E103" s="142"/>
      <c r="F103" s="165"/>
      <c r="G103" s="165"/>
      <c r="H103" s="162" t="s">
        <v>398</v>
      </c>
      <c r="I103" s="147" t="s">
        <v>287</v>
      </c>
      <c r="J103" s="130"/>
      <c r="K103" s="130"/>
      <c r="L103" s="130"/>
      <c r="M103" s="130">
        <v>2</v>
      </c>
      <c r="N103" s="130"/>
      <c r="O103" s="130"/>
      <c r="P103" s="130"/>
      <c r="Q103" s="130"/>
      <c r="R103" s="142"/>
      <c r="S103" s="147" t="s">
        <v>280</v>
      </c>
    </row>
    <row r="104" ht="20.25" spans="1:19">
      <c r="A104" s="142"/>
      <c r="B104" s="142"/>
      <c r="C104" s="142"/>
      <c r="D104" s="140"/>
      <c r="E104" s="142"/>
      <c r="F104" s="165"/>
      <c r="G104" s="165"/>
      <c r="H104" s="162" t="s">
        <v>399</v>
      </c>
      <c r="I104" s="147" t="s">
        <v>279</v>
      </c>
      <c r="J104" s="130"/>
      <c r="K104" s="130"/>
      <c r="L104" s="130"/>
      <c r="M104" s="130">
        <v>2</v>
      </c>
      <c r="N104" s="130"/>
      <c r="O104" s="130"/>
      <c r="P104" s="130"/>
      <c r="Q104" s="130"/>
      <c r="R104" s="142"/>
      <c r="S104" s="147" t="s">
        <v>280</v>
      </c>
    </row>
    <row r="105" ht="20.25" spans="1:19">
      <c r="A105" s="142"/>
      <c r="B105" s="142"/>
      <c r="C105" s="142"/>
      <c r="D105" s="140"/>
      <c r="E105" s="142"/>
      <c r="F105" s="165"/>
      <c r="G105" s="165"/>
      <c r="H105" s="162" t="s">
        <v>400</v>
      </c>
      <c r="I105" s="147" t="s">
        <v>279</v>
      </c>
      <c r="J105" s="130"/>
      <c r="K105" s="130"/>
      <c r="L105" s="130"/>
      <c r="M105" s="130">
        <v>2</v>
      </c>
      <c r="N105" s="130"/>
      <c r="O105" s="130"/>
      <c r="P105" s="130"/>
      <c r="Q105" s="130"/>
      <c r="R105" s="142"/>
      <c r="S105" s="147" t="s">
        <v>280</v>
      </c>
    </row>
    <row r="106" ht="20.25" spans="1:19">
      <c r="A106" s="142"/>
      <c r="B106" s="142"/>
      <c r="C106" s="142"/>
      <c r="D106" s="140"/>
      <c r="E106" s="142"/>
      <c r="F106" s="165"/>
      <c r="G106" s="165"/>
      <c r="H106" s="162" t="s">
        <v>401</v>
      </c>
      <c r="I106" s="147" t="s">
        <v>279</v>
      </c>
      <c r="J106" s="130"/>
      <c r="K106" s="130"/>
      <c r="L106" s="130"/>
      <c r="M106" s="130">
        <v>2</v>
      </c>
      <c r="N106" s="130"/>
      <c r="O106" s="130"/>
      <c r="P106" s="130"/>
      <c r="Q106" s="130"/>
      <c r="R106" s="142"/>
      <c r="S106" s="147" t="s">
        <v>280</v>
      </c>
    </row>
    <row r="107" ht="20.25" spans="1:19">
      <c r="A107" s="142"/>
      <c r="B107" s="142"/>
      <c r="C107" s="142"/>
      <c r="D107" s="140"/>
      <c r="E107" s="142"/>
      <c r="F107" s="165"/>
      <c r="G107" s="165"/>
      <c r="H107" s="162" t="s">
        <v>402</v>
      </c>
      <c r="I107" s="147" t="s">
        <v>279</v>
      </c>
      <c r="J107" s="130"/>
      <c r="K107" s="130"/>
      <c r="L107" s="130"/>
      <c r="M107" s="130">
        <v>2</v>
      </c>
      <c r="N107" s="130"/>
      <c r="O107" s="130"/>
      <c r="P107" s="130"/>
      <c r="Q107" s="130"/>
      <c r="R107" s="142"/>
      <c r="S107" s="147" t="s">
        <v>280</v>
      </c>
    </row>
    <row r="108" ht="20.25" spans="1:19">
      <c r="A108" s="142"/>
      <c r="B108" s="142"/>
      <c r="C108" s="142"/>
      <c r="D108" s="140"/>
      <c r="E108" s="142"/>
      <c r="F108" s="165"/>
      <c r="G108" s="165"/>
      <c r="H108" s="162" t="s">
        <v>403</v>
      </c>
      <c r="I108" s="147" t="s">
        <v>279</v>
      </c>
      <c r="J108" s="130"/>
      <c r="K108" s="130"/>
      <c r="L108" s="130"/>
      <c r="M108" s="130">
        <v>2</v>
      </c>
      <c r="N108" s="130"/>
      <c r="O108" s="130"/>
      <c r="P108" s="130"/>
      <c r="Q108" s="130"/>
      <c r="R108" s="142"/>
      <c r="S108" s="147" t="s">
        <v>337</v>
      </c>
    </row>
    <row r="109" ht="20.25" spans="1:19">
      <c r="A109" s="142"/>
      <c r="B109" s="142"/>
      <c r="C109" s="142"/>
      <c r="D109" s="140"/>
      <c r="E109" s="142"/>
      <c r="F109" s="165"/>
      <c r="G109" s="165"/>
      <c r="H109" s="162" t="s">
        <v>404</v>
      </c>
      <c r="I109" s="147" t="s">
        <v>279</v>
      </c>
      <c r="J109" s="130"/>
      <c r="K109" s="130"/>
      <c r="L109" s="130"/>
      <c r="M109" s="130">
        <v>2</v>
      </c>
      <c r="N109" s="130"/>
      <c r="O109" s="130"/>
      <c r="P109" s="130"/>
      <c r="Q109" s="130"/>
      <c r="R109" s="142"/>
      <c r="S109" s="147" t="s">
        <v>337</v>
      </c>
    </row>
    <row r="110" ht="20.25" spans="1:19">
      <c r="A110" s="142"/>
      <c r="B110" s="142"/>
      <c r="C110" s="142"/>
      <c r="D110" s="140"/>
      <c r="E110" s="142"/>
      <c r="F110" s="165"/>
      <c r="G110" s="165"/>
      <c r="H110" s="162" t="s">
        <v>405</v>
      </c>
      <c r="I110" s="147" t="s">
        <v>287</v>
      </c>
      <c r="J110" s="132"/>
      <c r="K110" s="132"/>
      <c r="L110" s="132"/>
      <c r="M110" s="132">
        <v>2</v>
      </c>
      <c r="N110" s="132"/>
      <c r="O110" s="132"/>
      <c r="P110" s="132"/>
      <c r="Q110" s="132"/>
      <c r="R110" s="142"/>
      <c r="S110" s="147" t="s">
        <v>337</v>
      </c>
    </row>
    <row r="111" ht="20.25" spans="1:19">
      <c r="A111" s="142"/>
      <c r="B111" s="142"/>
      <c r="C111" s="146"/>
      <c r="D111" s="144"/>
      <c r="E111" s="146"/>
      <c r="F111" s="166"/>
      <c r="G111" s="166"/>
      <c r="H111" s="162" t="s">
        <v>406</v>
      </c>
      <c r="I111" s="147" t="s">
        <v>287</v>
      </c>
      <c r="J111" s="130"/>
      <c r="K111" s="130"/>
      <c r="L111" s="130"/>
      <c r="M111" s="130">
        <v>4</v>
      </c>
      <c r="N111" s="130"/>
      <c r="O111" s="130"/>
      <c r="P111" s="130"/>
      <c r="Q111" s="130"/>
      <c r="R111" s="146"/>
      <c r="S111" s="147" t="s">
        <v>337</v>
      </c>
    </row>
    <row r="112" spans="1:19">
      <c r="A112" s="142"/>
      <c r="B112" s="142"/>
      <c r="C112" s="138" t="s">
        <v>407</v>
      </c>
      <c r="D112" s="136">
        <v>1</v>
      </c>
      <c r="E112" s="138">
        <v>14</v>
      </c>
      <c r="F112" s="138">
        <v>32</v>
      </c>
      <c r="G112" s="138">
        <v>32</v>
      </c>
      <c r="H112" s="170" t="s">
        <v>408</v>
      </c>
      <c r="I112" s="172" t="s">
        <v>279</v>
      </c>
      <c r="J112" s="173"/>
      <c r="K112" s="173"/>
      <c r="L112" s="174"/>
      <c r="M112" s="174">
        <v>2</v>
      </c>
      <c r="N112" s="130"/>
      <c r="O112" s="130"/>
      <c r="P112" s="130"/>
      <c r="Q112" s="130"/>
      <c r="R112" s="161" t="s">
        <v>201</v>
      </c>
      <c r="S112" s="147" t="s">
        <v>280</v>
      </c>
    </row>
    <row r="113" ht="20.25" spans="1:19">
      <c r="A113" s="142"/>
      <c r="B113" s="142"/>
      <c r="C113" s="142"/>
      <c r="D113" s="140"/>
      <c r="E113" s="142"/>
      <c r="F113" s="142"/>
      <c r="G113" s="142"/>
      <c r="H113" s="170" t="s">
        <v>409</v>
      </c>
      <c r="I113" s="172" t="s">
        <v>279</v>
      </c>
      <c r="J113" s="173"/>
      <c r="K113" s="173"/>
      <c r="L113" s="174"/>
      <c r="M113" s="174">
        <v>2</v>
      </c>
      <c r="N113" s="130"/>
      <c r="O113" s="130"/>
      <c r="P113" s="130"/>
      <c r="Q113" s="130"/>
      <c r="R113" s="142"/>
      <c r="S113" s="147" t="s">
        <v>280</v>
      </c>
    </row>
    <row r="114" ht="20.25" spans="1:19">
      <c r="A114" s="142"/>
      <c r="B114" s="142"/>
      <c r="C114" s="142"/>
      <c r="D114" s="140"/>
      <c r="E114" s="142"/>
      <c r="F114" s="142"/>
      <c r="G114" s="142"/>
      <c r="H114" s="170" t="s">
        <v>410</v>
      </c>
      <c r="I114" s="172" t="s">
        <v>279</v>
      </c>
      <c r="J114" s="173"/>
      <c r="K114" s="173"/>
      <c r="L114" s="174"/>
      <c r="M114" s="174">
        <v>2</v>
      </c>
      <c r="N114" s="130"/>
      <c r="O114" s="130"/>
      <c r="P114" s="130"/>
      <c r="Q114" s="130"/>
      <c r="R114" s="142"/>
      <c r="S114" s="147" t="s">
        <v>280</v>
      </c>
    </row>
    <row r="115" ht="20.25" spans="1:19">
      <c r="A115" s="142"/>
      <c r="B115" s="142"/>
      <c r="C115" s="142"/>
      <c r="D115" s="140"/>
      <c r="E115" s="142"/>
      <c r="F115" s="142"/>
      <c r="G115" s="142"/>
      <c r="H115" s="170" t="s">
        <v>411</v>
      </c>
      <c r="I115" s="172" t="s">
        <v>279</v>
      </c>
      <c r="J115" s="173"/>
      <c r="K115" s="173"/>
      <c r="L115" s="174"/>
      <c r="M115" s="174">
        <v>2</v>
      </c>
      <c r="N115" s="130"/>
      <c r="O115" s="130"/>
      <c r="P115" s="130"/>
      <c r="Q115" s="130"/>
      <c r="R115" s="142"/>
      <c r="S115" s="147" t="s">
        <v>280</v>
      </c>
    </row>
    <row r="116" ht="20.25" spans="1:19">
      <c r="A116" s="142"/>
      <c r="B116" s="142"/>
      <c r="C116" s="142"/>
      <c r="D116" s="140"/>
      <c r="E116" s="142"/>
      <c r="F116" s="142"/>
      <c r="G116" s="142"/>
      <c r="H116" s="170" t="s">
        <v>412</v>
      </c>
      <c r="I116" s="172" t="s">
        <v>279</v>
      </c>
      <c r="J116" s="173"/>
      <c r="K116" s="173"/>
      <c r="L116" s="174"/>
      <c r="M116" s="174">
        <v>2</v>
      </c>
      <c r="N116" s="130"/>
      <c r="O116" s="130"/>
      <c r="P116" s="130"/>
      <c r="Q116" s="130"/>
      <c r="R116" s="142"/>
      <c r="S116" s="147" t="s">
        <v>280</v>
      </c>
    </row>
    <row r="117" ht="20.25" spans="1:19">
      <c r="A117" s="142"/>
      <c r="B117" s="142"/>
      <c r="C117" s="142"/>
      <c r="D117" s="140"/>
      <c r="E117" s="142"/>
      <c r="F117" s="142"/>
      <c r="G117" s="142"/>
      <c r="H117" s="170" t="s">
        <v>413</v>
      </c>
      <c r="I117" s="172" t="s">
        <v>279</v>
      </c>
      <c r="J117" s="173"/>
      <c r="K117" s="173"/>
      <c r="L117" s="174"/>
      <c r="M117" s="174">
        <v>2</v>
      </c>
      <c r="N117" s="130"/>
      <c r="O117" s="130"/>
      <c r="P117" s="130"/>
      <c r="Q117" s="130"/>
      <c r="R117" s="142"/>
      <c r="S117" s="147" t="s">
        <v>280</v>
      </c>
    </row>
    <row r="118" ht="20.25" spans="1:19">
      <c r="A118" s="142"/>
      <c r="B118" s="142"/>
      <c r="C118" s="142"/>
      <c r="D118" s="140"/>
      <c r="E118" s="142"/>
      <c r="F118" s="142"/>
      <c r="G118" s="142"/>
      <c r="H118" s="170" t="s">
        <v>414</v>
      </c>
      <c r="I118" s="172" t="s">
        <v>279</v>
      </c>
      <c r="J118" s="173"/>
      <c r="K118" s="173"/>
      <c r="L118" s="174"/>
      <c r="M118" s="174">
        <v>2</v>
      </c>
      <c r="N118" s="130"/>
      <c r="O118" s="130"/>
      <c r="P118" s="130"/>
      <c r="Q118" s="130"/>
      <c r="R118" s="142"/>
      <c r="S118" s="147" t="s">
        <v>280</v>
      </c>
    </row>
    <row r="119" spans="1:19">
      <c r="A119" s="142"/>
      <c r="B119" s="142"/>
      <c r="C119" s="142"/>
      <c r="D119" s="140"/>
      <c r="E119" s="142"/>
      <c r="F119" s="142"/>
      <c r="G119" s="142"/>
      <c r="H119" s="170" t="s">
        <v>415</v>
      </c>
      <c r="I119" s="172" t="s">
        <v>287</v>
      </c>
      <c r="J119" s="173"/>
      <c r="K119" s="173"/>
      <c r="L119" s="174"/>
      <c r="M119" s="174">
        <v>2</v>
      </c>
      <c r="N119" s="130"/>
      <c r="O119" s="130"/>
      <c r="P119" s="130"/>
      <c r="Q119" s="130"/>
      <c r="R119" s="142"/>
      <c r="S119" s="147" t="s">
        <v>280</v>
      </c>
    </row>
    <row r="120" spans="1:19">
      <c r="A120" s="142"/>
      <c r="B120" s="142"/>
      <c r="C120" s="142"/>
      <c r="D120" s="140"/>
      <c r="E120" s="142"/>
      <c r="F120" s="142"/>
      <c r="G120" s="142"/>
      <c r="H120" s="170" t="s">
        <v>416</v>
      </c>
      <c r="I120" s="172" t="s">
        <v>287</v>
      </c>
      <c r="J120" s="173"/>
      <c r="K120" s="173"/>
      <c r="L120" s="174"/>
      <c r="M120" s="174">
        <v>2</v>
      </c>
      <c r="N120" s="130"/>
      <c r="O120" s="130"/>
      <c r="P120" s="130"/>
      <c r="Q120" s="130"/>
      <c r="R120" s="142"/>
      <c r="S120" s="147" t="s">
        <v>280</v>
      </c>
    </row>
    <row r="121" spans="1:19">
      <c r="A121" s="142"/>
      <c r="B121" s="142"/>
      <c r="C121" s="142"/>
      <c r="D121" s="140"/>
      <c r="E121" s="142"/>
      <c r="F121" s="142"/>
      <c r="G121" s="142"/>
      <c r="H121" s="170" t="s">
        <v>417</v>
      </c>
      <c r="I121" s="172" t="s">
        <v>287</v>
      </c>
      <c r="J121" s="173"/>
      <c r="K121" s="173"/>
      <c r="L121" s="174"/>
      <c r="M121" s="174">
        <v>2</v>
      </c>
      <c r="N121" s="130"/>
      <c r="O121" s="130"/>
      <c r="P121" s="130"/>
      <c r="Q121" s="130"/>
      <c r="R121" s="142"/>
      <c r="S121" s="147" t="s">
        <v>280</v>
      </c>
    </row>
    <row r="122" spans="1:19">
      <c r="A122" s="142"/>
      <c r="B122" s="142"/>
      <c r="C122" s="142"/>
      <c r="D122" s="140"/>
      <c r="E122" s="142"/>
      <c r="F122" s="142"/>
      <c r="G122" s="142"/>
      <c r="H122" s="170" t="s">
        <v>418</v>
      </c>
      <c r="I122" s="172" t="s">
        <v>287</v>
      </c>
      <c r="J122" s="173"/>
      <c r="K122" s="173"/>
      <c r="L122" s="174"/>
      <c r="M122" s="174">
        <v>2</v>
      </c>
      <c r="N122" s="130"/>
      <c r="O122" s="130"/>
      <c r="P122" s="130"/>
      <c r="Q122" s="130"/>
      <c r="R122" s="142"/>
      <c r="S122" s="147" t="s">
        <v>280</v>
      </c>
    </row>
    <row r="123" ht="20.25" spans="1:19">
      <c r="A123" s="142"/>
      <c r="B123" s="142"/>
      <c r="C123" s="142"/>
      <c r="D123" s="140"/>
      <c r="E123" s="142"/>
      <c r="F123" s="142"/>
      <c r="G123" s="142"/>
      <c r="H123" s="170" t="s">
        <v>419</v>
      </c>
      <c r="I123" s="172" t="s">
        <v>279</v>
      </c>
      <c r="J123" s="173"/>
      <c r="K123" s="173"/>
      <c r="L123" s="174"/>
      <c r="M123" s="174">
        <v>2</v>
      </c>
      <c r="N123" s="130"/>
      <c r="O123" s="130"/>
      <c r="P123" s="130"/>
      <c r="Q123" s="130"/>
      <c r="R123" s="142"/>
      <c r="S123" s="147" t="s">
        <v>280</v>
      </c>
    </row>
    <row r="124" ht="20.25" spans="1:19">
      <c r="A124" s="142"/>
      <c r="B124" s="142"/>
      <c r="C124" s="142"/>
      <c r="D124" s="140"/>
      <c r="E124" s="142"/>
      <c r="F124" s="142"/>
      <c r="G124" s="142"/>
      <c r="H124" s="167" t="s">
        <v>420</v>
      </c>
      <c r="I124" s="172" t="s">
        <v>287</v>
      </c>
      <c r="J124" s="173"/>
      <c r="K124" s="173"/>
      <c r="L124" s="174"/>
      <c r="M124" s="174">
        <v>4</v>
      </c>
      <c r="N124" s="130"/>
      <c r="O124" s="130"/>
      <c r="P124" s="130"/>
      <c r="Q124" s="130"/>
      <c r="R124" s="142"/>
      <c r="S124" s="147" t="s">
        <v>280</v>
      </c>
    </row>
    <row r="125" ht="20.25" spans="1:19">
      <c r="A125" s="142"/>
      <c r="B125" s="142"/>
      <c r="C125" s="146"/>
      <c r="D125" s="144"/>
      <c r="E125" s="146"/>
      <c r="F125" s="146"/>
      <c r="G125" s="146"/>
      <c r="H125" s="167" t="s">
        <v>421</v>
      </c>
      <c r="I125" s="172" t="s">
        <v>287</v>
      </c>
      <c r="J125" s="173"/>
      <c r="K125" s="173"/>
      <c r="L125" s="174"/>
      <c r="M125" s="174">
        <v>4</v>
      </c>
      <c r="N125" s="130"/>
      <c r="O125" s="130"/>
      <c r="P125" s="130"/>
      <c r="Q125" s="130"/>
      <c r="R125" s="146"/>
      <c r="S125" s="147" t="s">
        <v>280</v>
      </c>
    </row>
    <row r="126" ht="20.25" spans="1:19">
      <c r="A126" s="142"/>
      <c r="B126" s="142"/>
      <c r="C126" s="135" t="s">
        <v>422</v>
      </c>
      <c r="D126" s="136">
        <v>1</v>
      </c>
      <c r="E126" s="138">
        <v>16</v>
      </c>
      <c r="F126" s="138">
        <v>32</v>
      </c>
      <c r="G126" s="138">
        <v>32</v>
      </c>
      <c r="H126" s="157" t="s">
        <v>423</v>
      </c>
      <c r="I126" s="147" t="s">
        <v>279</v>
      </c>
      <c r="J126" s="130"/>
      <c r="K126" s="130"/>
      <c r="L126" s="130"/>
      <c r="M126" s="130"/>
      <c r="N126" s="132"/>
      <c r="O126" s="132">
        <v>2</v>
      </c>
      <c r="P126" s="130"/>
      <c r="Q126" s="130"/>
      <c r="R126" s="161" t="s">
        <v>201</v>
      </c>
      <c r="S126" s="147" t="s">
        <v>280</v>
      </c>
    </row>
    <row r="127" ht="20.25" spans="1:19">
      <c r="A127" s="142"/>
      <c r="B127" s="142"/>
      <c r="C127" s="139"/>
      <c r="D127" s="140"/>
      <c r="E127" s="142"/>
      <c r="F127" s="142"/>
      <c r="G127" s="142"/>
      <c r="H127" s="157" t="s">
        <v>424</v>
      </c>
      <c r="I127" s="147" t="s">
        <v>279</v>
      </c>
      <c r="J127" s="130"/>
      <c r="K127" s="130"/>
      <c r="L127" s="130"/>
      <c r="M127" s="130"/>
      <c r="N127" s="132"/>
      <c r="O127" s="132">
        <v>2</v>
      </c>
      <c r="P127" s="130"/>
      <c r="Q127" s="130"/>
      <c r="R127" s="142"/>
      <c r="S127" s="147" t="s">
        <v>280</v>
      </c>
    </row>
    <row r="128" ht="40.5" spans="1:19">
      <c r="A128" s="142"/>
      <c r="B128" s="142"/>
      <c r="C128" s="139"/>
      <c r="D128" s="140"/>
      <c r="E128" s="142"/>
      <c r="F128" s="142"/>
      <c r="G128" s="142"/>
      <c r="H128" s="157" t="s">
        <v>425</v>
      </c>
      <c r="I128" s="147" t="s">
        <v>279</v>
      </c>
      <c r="J128" s="130"/>
      <c r="K128" s="130"/>
      <c r="L128" s="130"/>
      <c r="M128" s="130"/>
      <c r="N128" s="132"/>
      <c r="O128" s="132">
        <v>2</v>
      </c>
      <c r="P128" s="130"/>
      <c r="Q128" s="130"/>
      <c r="R128" s="142"/>
      <c r="S128" s="147" t="s">
        <v>280</v>
      </c>
    </row>
    <row r="129" ht="30.4" spans="1:19">
      <c r="A129" s="142"/>
      <c r="B129" s="142"/>
      <c r="C129" s="139"/>
      <c r="D129" s="140"/>
      <c r="E129" s="142"/>
      <c r="F129" s="142"/>
      <c r="G129" s="142"/>
      <c r="H129" s="157" t="s">
        <v>426</v>
      </c>
      <c r="I129" s="147" t="s">
        <v>279</v>
      </c>
      <c r="J129" s="130"/>
      <c r="K129" s="130"/>
      <c r="L129" s="130"/>
      <c r="M129" s="130"/>
      <c r="N129" s="132"/>
      <c r="O129" s="132">
        <v>2</v>
      </c>
      <c r="P129" s="130"/>
      <c r="Q129" s="130"/>
      <c r="R129" s="142"/>
      <c r="S129" s="147" t="s">
        <v>280</v>
      </c>
    </row>
    <row r="130" ht="20.25" spans="1:19">
      <c r="A130" s="142"/>
      <c r="B130" s="142"/>
      <c r="C130" s="139"/>
      <c r="D130" s="140"/>
      <c r="E130" s="142"/>
      <c r="F130" s="142"/>
      <c r="G130" s="142"/>
      <c r="H130" s="178" t="s">
        <v>427</v>
      </c>
      <c r="I130" s="147" t="s">
        <v>279</v>
      </c>
      <c r="J130" s="130"/>
      <c r="K130" s="130"/>
      <c r="L130" s="130"/>
      <c r="M130" s="130"/>
      <c r="N130" s="132"/>
      <c r="O130" s="132">
        <v>2</v>
      </c>
      <c r="P130" s="130"/>
      <c r="Q130" s="130"/>
      <c r="R130" s="142"/>
      <c r="S130" s="147" t="s">
        <v>280</v>
      </c>
    </row>
    <row r="131" ht="20.25" spans="1:19">
      <c r="A131" s="142"/>
      <c r="B131" s="142"/>
      <c r="C131" s="139"/>
      <c r="D131" s="140"/>
      <c r="E131" s="142"/>
      <c r="F131" s="142"/>
      <c r="G131" s="142"/>
      <c r="H131" s="178" t="s">
        <v>428</v>
      </c>
      <c r="I131" s="147" t="s">
        <v>279</v>
      </c>
      <c r="J131" s="130"/>
      <c r="K131" s="130"/>
      <c r="L131" s="130"/>
      <c r="M131" s="130"/>
      <c r="N131" s="132"/>
      <c r="O131" s="132">
        <v>2</v>
      </c>
      <c r="P131" s="130"/>
      <c r="Q131" s="130"/>
      <c r="R131" s="142"/>
      <c r="S131" s="147" t="s">
        <v>280</v>
      </c>
    </row>
    <row r="132" ht="20.25" spans="1:19">
      <c r="A132" s="142"/>
      <c r="B132" s="142"/>
      <c r="C132" s="139"/>
      <c r="D132" s="140"/>
      <c r="E132" s="142"/>
      <c r="F132" s="142"/>
      <c r="G132" s="142"/>
      <c r="H132" s="178" t="s">
        <v>429</v>
      </c>
      <c r="I132" s="147" t="s">
        <v>279</v>
      </c>
      <c r="J132" s="130"/>
      <c r="K132" s="130"/>
      <c r="L132" s="130"/>
      <c r="M132" s="130"/>
      <c r="N132" s="132"/>
      <c r="O132" s="132">
        <v>2</v>
      </c>
      <c r="P132" s="130"/>
      <c r="Q132" s="130"/>
      <c r="R132" s="142"/>
      <c r="S132" s="147" t="s">
        <v>280</v>
      </c>
    </row>
    <row r="133" ht="20.25" spans="1:19">
      <c r="A133" s="142"/>
      <c r="B133" s="142"/>
      <c r="C133" s="139"/>
      <c r="D133" s="140"/>
      <c r="E133" s="142"/>
      <c r="F133" s="142"/>
      <c r="G133" s="142"/>
      <c r="H133" s="178" t="s">
        <v>430</v>
      </c>
      <c r="I133" s="147" t="s">
        <v>279</v>
      </c>
      <c r="J133" s="130"/>
      <c r="K133" s="130"/>
      <c r="L133" s="130"/>
      <c r="M133" s="130"/>
      <c r="N133" s="132"/>
      <c r="O133" s="132">
        <v>2</v>
      </c>
      <c r="P133" s="130"/>
      <c r="Q133" s="130"/>
      <c r="R133" s="142"/>
      <c r="S133" s="147" t="s">
        <v>280</v>
      </c>
    </row>
    <row r="134" ht="20.25" spans="1:19">
      <c r="A134" s="142"/>
      <c r="B134" s="142"/>
      <c r="C134" s="139"/>
      <c r="D134" s="140"/>
      <c r="E134" s="142"/>
      <c r="F134" s="142"/>
      <c r="G134" s="142"/>
      <c r="H134" s="157" t="s">
        <v>431</v>
      </c>
      <c r="I134" s="147" t="s">
        <v>279</v>
      </c>
      <c r="J134" s="130"/>
      <c r="K134" s="130"/>
      <c r="L134" s="130"/>
      <c r="M134" s="130"/>
      <c r="N134" s="132"/>
      <c r="O134" s="132">
        <v>2</v>
      </c>
      <c r="P134" s="130"/>
      <c r="Q134" s="130"/>
      <c r="R134" s="142"/>
      <c r="S134" s="147" t="s">
        <v>280</v>
      </c>
    </row>
    <row r="135" ht="20.25" spans="1:19">
      <c r="A135" s="142"/>
      <c r="B135" s="142"/>
      <c r="C135" s="139"/>
      <c r="D135" s="140"/>
      <c r="E135" s="142"/>
      <c r="F135" s="142"/>
      <c r="G135" s="142"/>
      <c r="H135" s="157" t="s">
        <v>432</v>
      </c>
      <c r="I135" s="147" t="s">
        <v>279</v>
      </c>
      <c r="J135" s="130"/>
      <c r="K135" s="130"/>
      <c r="L135" s="130"/>
      <c r="M135" s="130"/>
      <c r="N135" s="132"/>
      <c r="O135" s="132">
        <v>2</v>
      </c>
      <c r="P135" s="130"/>
      <c r="Q135" s="130"/>
      <c r="R135" s="142"/>
      <c r="S135" s="147" t="s">
        <v>280</v>
      </c>
    </row>
    <row r="136" ht="30.4" spans="1:19">
      <c r="A136" s="142"/>
      <c r="B136" s="142"/>
      <c r="C136" s="139"/>
      <c r="D136" s="140"/>
      <c r="E136" s="142"/>
      <c r="F136" s="142"/>
      <c r="G136" s="142"/>
      <c r="H136" s="178" t="s">
        <v>433</v>
      </c>
      <c r="I136" s="147" t="s">
        <v>282</v>
      </c>
      <c r="J136" s="130"/>
      <c r="K136" s="130"/>
      <c r="L136" s="130"/>
      <c r="M136" s="130"/>
      <c r="N136" s="132"/>
      <c r="O136" s="132">
        <v>2</v>
      </c>
      <c r="P136" s="130"/>
      <c r="Q136" s="130"/>
      <c r="R136" s="142"/>
      <c r="S136" s="147" t="s">
        <v>280</v>
      </c>
    </row>
    <row r="137" ht="30.4" spans="1:19">
      <c r="A137" s="142"/>
      <c r="B137" s="142"/>
      <c r="C137" s="139"/>
      <c r="D137" s="140"/>
      <c r="E137" s="142"/>
      <c r="F137" s="142"/>
      <c r="G137" s="142"/>
      <c r="H137" s="178" t="s">
        <v>434</v>
      </c>
      <c r="I137" s="147" t="s">
        <v>282</v>
      </c>
      <c r="J137" s="130"/>
      <c r="K137" s="130"/>
      <c r="L137" s="130"/>
      <c r="M137" s="130"/>
      <c r="N137" s="132"/>
      <c r="O137" s="132">
        <v>2</v>
      </c>
      <c r="P137" s="130"/>
      <c r="Q137" s="130"/>
      <c r="R137" s="142"/>
      <c r="S137" s="147" t="s">
        <v>280</v>
      </c>
    </row>
    <row r="138" ht="20.25" spans="1:19">
      <c r="A138" s="142"/>
      <c r="B138" s="142"/>
      <c r="C138" s="139"/>
      <c r="D138" s="140"/>
      <c r="E138" s="142"/>
      <c r="F138" s="142"/>
      <c r="G138" s="142"/>
      <c r="H138" s="178" t="s">
        <v>435</v>
      </c>
      <c r="I138" s="147" t="s">
        <v>282</v>
      </c>
      <c r="J138" s="130"/>
      <c r="K138" s="130"/>
      <c r="L138" s="130"/>
      <c r="M138" s="130"/>
      <c r="N138" s="132"/>
      <c r="O138" s="132">
        <v>2</v>
      </c>
      <c r="P138" s="130"/>
      <c r="Q138" s="130"/>
      <c r="R138" s="142"/>
      <c r="S138" s="147" t="s">
        <v>280</v>
      </c>
    </row>
    <row r="139" ht="30.4" spans="1:19">
      <c r="A139" s="142"/>
      <c r="B139" s="142"/>
      <c r="C139" s="139"/>
      <c r="D139" s="140"/>
      <c r="E139" s="142"/>
      <c r="F139" s="142"/>
      <c r="G139" s="142"/>
      <c r="H139" s="178" t="s">
        <v>436</v>
      </c>
      <c r="I139" s="147" t="s">
        <v>282</v>
      </c>
      <c r="J139" s="130"/>
      <c r="K139" s="130"/>
      <c r="L139" s="130"/>
      <c r="M139" s="130"/>
      <c r="N139" s="132"/>
      <c r="O139" s="132">
        <v>2</v>
      </c>
      <c r="P139" s="130"/>
      <c r="Q139" s="130"/>
      <c r="R139" s="142"/>
      <c r="S139" s="147" t="s">
        <v>280</v>
      </c>
    </row>
    <row r="140" ht="20.25" spans="1:19">
      <c r="A140" s="142"/>
      <c r="B140" s="142"/>
      <c r="C140" s="139"/>
      <c r="D140" s="140"/>
      <c r="E140" s="142"/>
      <c r="F140" s="142"/>
      <c r="G140" s="142"/>
      <c r="H140" s="178" t="s">
        <v>437</v>
      </c>
      <c r="I140" s="147" t="s">
        <v>282</v>
      </c>
      <c r="J140" s="130"/>
      <c r="K140" s="130"/>
      <c r="L140" s="130"/>
      <c r="M140" s="130"/>
      <c r="N140" s="132"/>
      <c r="O140" s="132">
        <v>2</v>
      </c>
      <c r="P140" s="130"/>
      <c r="Q140" s="130"/>
      <c r="R140" s="142"/>
      <c r="S140" s="147" t="s">
        <v>280</v>
      </c>
    </row>
    <row r="141" ht="30.4" spans="1:19">
      <c r="A141" s="142"/>
      <c r="B141" s="142"/>
      <c r="C141" s="143"/>
      <c r="D141" s="144"/>
      <c r="E141" s="146"/>
      <c r="F141" s="146"/>
      <c r="G141" s="146"/>
      <c r="H141" s="178" t="s">
        <v>438</v>
      </c>
      <c r="I141" s="147" t="s">
        <v>282</v>
      </c>
      <c r="J141" s="130"/>
      <c r="K141" s="130"/>
      <c r="L141" s="130"/>
      <c r="M141" s="130"/>
      <c r="N141" s="132"/>
      <c r="O141" s="132">
        <v>2</v>
      </c>
      <c r="P141" s="130"/>
      <c r="Q141" s="130"/>
      <c r="R141" s="146"/>
      <c r="S141" s="147" t="s">
        <v>280</v>
      </c>
    </row>
    <row r="142" ht="20.25" spans="1:19">
      <c r="A142" s="142"/>
      <c r="B142" s="142"/>
      <c r="C142" s="179" t="s">
        <v>105</v>
      </c>
      <c r="D142" s="136">
        <v>3.5</v>
      </c>
      <c r="E142" s="138">
        <v>4</v>
      </c>
      <c r="F142" s="138">
        <v>8</v>
      </c>
      <c r="G142" s="138">
        <v>8</v>
      </c>
      <c r="H142" s="178" t="s">
        <v>439</v>
      </c>
      <c r="I142" s="147" t="s">
        <v>279</v>
      </c>
      <c r="J142" s="130"/>
      <c r="K142" s="130"/>
      <c r="L142" s="130"/>
      <c r="M142" s="130"/>
      <c r="N142" s="132">
        <v>2</v>
      </c>
      <c r="O142" s="195"/>
      <c r="P142" s="130"/>
      <c r="Q142" s="130"/>
      <c r="R142" s="161" t="s">
        <v>196</v>
      </c>
      <c r="S142" s="147" t="s">
        <v>280</v>
      </c>
    </row>
    <row r="143" ht="20.25" spans="1:19">
      <c r="A143" s="142"/>
      <c r="B143" s="142"/>
      <c r="C143" s="139"/>
      <c r="D143" s="140"/>
      <c r="E143" s="142"/>
      <c r="F143" s="142"/>
      <c r="G143" s="142"/>
      <c r="H143" s="178" t="s">
        <v>440</v>
      </c>
      <c r="I143" s="147" t="s">
        <v>279</v>
      </c>
      <c r="J143" s="130"/>
      <c r="K143" s="130"/>
      <c r="L143" s="130"/>
      <c r="M143" s="130"/>
      <c r="N143" s="132">
        <v>2</v>
      </c>
      <c r="O143" s="195"/>
      <c r="P143" s="130"/>
      <c r="Q143" s="130"/>
      <c r="R143" s="142"/>
      <c r="S143" s="147" t="s">
        <v>280</v>
      </c>
    </row>
    <row r="144" ht="20.25" spans="1:19">
      <c r="A144" s="142"/>
      <c r="B144" s="142"/>
      <c r="C144" s="139"/>
      <c r="D144" s="140"/>
      <c r="E144" s="142"/>
      <c r="F144" s="142"/>
      <c r="G144" s="142"/>
      <c r="H144" s="178" t="s">
        <v>441</v>
      </c>
      <c r="I144" s="147" t="s">
        <v>282</v>
      </c>
      <c r="J144" s="130"/>
      <c r="K144" s="130"/>
      <c r="L144" s="130"/>
      <c r="M144" s="130"/>
      <c r="N144" s="132">
        <v>2</v>
      </c>
      <c r="O144" s="195"/>
      <c r="P144" s="130"/>
      <c r="Q144" s="130"/>
      <c r="R144" s="142"/>
      <c r="S144" s="147" t="s">
        <v>280</v>
      </c>
    </row>
    <row r="145" spans="1:19">
      <c r="A145" s="142"/>
      <c r="B145" s="142"/>
      <c r="C145" s="143"/>
      <c r="D145" s="144"/>
      <c r="E145" s="146"/>
      <c r="F145" s="146"/>
      <c r="G145" s="146"/>
      <c r="H145" s="178" t="s">
        <v>442</v>
      </c>
      <c r="I145" s="147" t="s">
        <v>282</v>
      </c>
      <c r="J145" s="130"/>
      <c r="K145" s="130"/>
      <c r="L145" s="130"/>
      <c r="M145" s="130"/>
      <c r="N145" s="132">
        <v>2</v>
      </c>
      <c r="O145" s="195"/>
      <c r="P145" s="130"/>
      <c r="Q145" s="130"/>
      <c r="R145" s="146"/>
      <c r="S145" s="147" t="s">
        <v>280</v>
      </c>
    </row>
    <row r="146" spans="1:19">
      <c r="A146" s="142"/>
      <c r="B146" s="142"/>
      <c r="C146" s="179" t="s">
        <v>443</v>
      </c>
      <c r="D146" s="136">
        <v>2.5</v>
      </c>
      <c r="E146" s="138">
        <v>4</v>
      </c>
      <c r="F146" s="138">
        <v>8</v>
      </c>
      <c r="G146" s="138">
        <v>8</v>
      </c>
      <c r="H146" s="178" t="s">
        <v>444</v>
      </c>
      <c r="I146" s="147" t="s">
        <v>279</v>
      </c>
      <c r="J146" s="130"/>
      <c r="K146" s="130"/>
      <c r="L146" s="130"/>
      <c r="M146" s="130"/>
      <c r="N146" s="132">
        <v>2</v>
      </c>
      <c r="O146" s="195"/>
      <c r="P146" s="130"/>
      <c r="Q146" s="130"/>
      <c r="R146" s="147" t="s">
        <v>196</v>
      </c>
      <c r="S146" s="147" t="s">
        <v>280</v>
      </c>
    </row>
    <row r="147" spans="1:19">
      <c r="A147" s="142"/>
      <c r="B147" s="142"/>
      <c r="C147" s="180"/>
      <c r="D147" s="140"/>
      <c r="E147" s="142"/>
      <c r="F147" s="142"/>
      <c r="G147" s="142"/>
      <c r="H147" s="178" t="s">
        <v>445</v>
      </c>
      <c r="I147" s="147" t="s">
        <v>279</v>
      </c>
      <c r="J147" s="130"/>
      <c r="K147" s="130"/>
      <c r="L147" s="130"/>
      <c r="M147" s="130"/>
      <c r="N147" s="132">
        <v>3</v>
      </c>
      <c r="O147" s="195"/>
      <c r="P147" s="130"/>
      <c r="Q147" s="130"/>
      <c r="R147" s="147"/>
      <c r="S147" s="147" t="s">
        <v>280</v>
      </c>
    </row>
    <row r="148" spans="1:19">
      <c r="A148" s="142"/>
      <c r="B148" s="142"/>
      <c r="C148" s="180"/>
      <c r="D148" s="140"/>
      <c r="E148" s="142"/>
      <c r="F148" s="142"/>
      <c r="G148" s="142"/>
      <c r="H148" s="178" t="s">
        <v>446</v>
      </c>
      <c r="I148" s="147" t="s">
        <v>279</v>
      </c>
      <c r="J148" s="130"/>
      <c r="K148" s="130"/>
      <c r="L148" s="130"/>
      <c r="M148" s="130"/>
      <c r="N148" s="132">
        <v>3</v>
      </c>
      <c r="O148" s="195"/>
      <c r="P148" s="130"/>
      <c r="Q148" s="130"/>
      <c r="R148" s="147"/>
      <c r="S148" s="147" t="s">
        <v>280</v>
      </c>
    </row>
    <row r="149" ht="20.25" spans="1:19">
      <c r="A149" s="142"/>
      <c r="B149" s="142"/>
      <c r="C149" s="180" t="s">
        <v>447</v>
      </c>
      <c r="D149" s="140">
        <v>4.5</v>
      </c>
      <c r="E149" s="142">
        <v>4</v>
      </c>
      <c r="F149" s="142">
        <v>8</v>
      </c>
      <c r="G149" s="142">
        <v>8</v>
      </c>
      <c r="H149" s="178" t="s">
        <v>448</v>
      </c>
      <c r="I149" s="147" t="s">
        <v>279</v>
      </c>
      <c r="J149" s="130"/>
      <c r="K149" s="130"/>
      <c r="L149" s="130"/>
      <c r="M149" s="130"/>
      <c r="N149" s="132">
        <v>2</v>
      </c>
      <c r="O149" s="195"/>
      <c r="P149" s="130"/>
      <c r="Q149" s="130"/>
      <c r="R149" s="161" t="s">
        <v>196</v>
      </c>
      <c r="S149" s="147" t="s">
        <v>280</v>
      </c>
    </row>
    <row r="150" ht="20.25" spans="1:19">
      <c r="A150" s="142"/>
      <c r="B150" s="142"/>
      <c r="C150" s="180"/>
      <c r="D150" s="140"/>
      <c r="E150" s="142"/>
      <c r="F150" s="142"/>
      <c r="G150" s="142"/>
      <c r="H150" s="178" t="s">
        <v>449</v>
      </c>
      <c r="I150" s="147" t="s">
        <v>279</v>
      </c>
      <c r="J150" s="130"/>
      <c r="K150" s="130"/>
      <c r="L150" s="130"/>
      <c r="M150" s="130"/>
      <c r="N150" s="132">
        <v>2</v>
      </c>
      <c r="O150" s="195"/>
      <c r="P150" s="130"/>
      <c r="Q150" s="130"/>
      <c r="R150" s="198"/>
      <c r="S150" s="147" t="s">
        <v>280</v>
      </c>
    </row>
    <row r="151" ht="20.25" spans="1:19">
      <c r="A151" s="142"/>
      <c r="B151" s="142"/>
      <c r="C151" s="180"/>
      <c r="D151" s="140"/>
      <c r="E151" s="142"/>
      <c r="F151" s="142"/>
      <c r="G151" s="142"/>
      <c r="H151" s="178" t="s">
        <v>450</v>
      </c>
      <c r="I151" s="147" t="s">
        <v>279</v>
      </c>
      <c r="J151" s="130"/>
      <c r="K151" s="130"/>
      <c r="L151" s="130"/>
      <c r="M151" s="130"/>
      <c r="N151" s="132">
        <v>2</v>
      </c>
      <c r="O151" s="195"/>
      <c r="P151" s="130"/>
      <c r="Q151" s="130"/>
      <c r="R151" s="198"/>
      <c r="S151" s="147" t="s">
        <v>280</v>
      </c>
    </row>
    <row r="152" ht="20.25" spans="1:19">
      <c r="A152" s="142"/>
      <c r="B152" s="142"/>
      <c r="C152" s="181"/>
      <c r="D152" s="144"/>
      <c r="E152" s="146"/>
      <c r="F152" s="146"/>
      <c r="G152" s="146"/>
      <c r="H152" s="178" t="s">
        <v>451</v>
      </c>
      <c r="I152" s="147" t="s">
        <v>279</v>
      </c>
      <c r="J152" s="130"/>
      <c r="K152" s="130"/>
      <c r="L152" s="130"/>
      <c r="M152" s="130"/>
      <c r="N152" s="132">
        <v>2</v>
      </c>
      <c r="O152" s="195"/>
      <c r="P152" s="130"/>
      <c r="Q152" s="130"/>
      <c r="R152" s="160"/>
      <c r="S152" s="147" t="s">
        <v>280</v>
      </c>
    </row>
    <row r="153" ht="13" customHeight="1" spans="1:19">
      <c r="A153" s="142"/>
      <c r="B153" s="142"/>
      <c r="C153" s="179" t="s">
        <v>122</v>
      </c>
      <c r="D153" s="136">
        <v>2</v>
      </c>
      <c r="E153" s="138">
        <v>4</v>
      </c>
      <c r="F153" s="138">
        <v>8</v>
      </c>
      <c r="G153" s="138">
        <v>8</v>
      </c>
      <c r="H153" s="178" t="s">
        <v>452</v>
      </c>
      <c r="I153" s="147" t="s">
        <v>279</v>
      </c>
      <c r="J153" s="130"/>
      <c r="K153" s="130"/>
      <c r="L153" s="130"/>
      <c r="M153" s="130"/>
      <c r="N153" s="132"/>
      <c r="O153" s="196">
        <v>2</v>
      </c>
      <c r="P153" s="130"/>
      <c r="Q153" s="130"/>
      <c r="R153" s="161" t="s">
        <v>196</v>
      </c>
      <c r="S153" s="147" t="s">
        <v>280</v>
      </c>
    </row>
    <row r="154" ht="13" customHeight="1" spans="1:19">
      <c r="A154" s="142"/>
      <c r="B154" s="142"/>
      <c r="C154" s="180"/>
      <c r="D154" s="140"/>
      <c r="E154" s="142"/>
      <c r="F154" s="142"/>
      <c r="G154" s="142"/>
      <c r="H154" s="178" t="s">
        <v>453</v>
      </c>
      <c r="I154" s="147" t="s">
        <v>279</v>
      </c>
      <c r="J154" s="130"/>
      <c r="K154" s="130"/>
      <c r="L154" s="130"/>
      <c r="M154" s="130"/>
      <c r="N154" s="132"/>
      <c r="O154" s="196">
        <v>2</v>
      </c>
      <c r="P154" s="130"/>
      <c r="Q154" s="130"/>
      <c r="R154" s="198"/>
      <c r="S154" s="147" t="s">
        <v>280</v>
      </c>
    </row>
    <row r="155" ht="13" customHeight="1" spans="1:19">
      <c r="A155" s="142"/>
      <c r="B155" s="142"/>
      <c r="C155" s="180"/>
      <c r="D155" s="140"/>
      <c r="E155" s="142"/>
      <c r="F155" s="142"/>
      <c r="G155" s="142"/>
      <c r="H155" s="178" t="s">
        <v>454</v>
      </c>
      <c r="I155" s="147" t="s">
        <v>279</v>
      </c>
      <c r="J155" s="130"/>
      <c r="K155" s="130"/>
      <c r="L155" s="130"/>
      <c r="M155" s="130"/>
      <c r="N155" s="132"/>
      <c r="O155" s="196">
        <v>2</v>
      </c>
      <c r="P155" s="130"/>
      <c r="Q155" s="130"/>
      <c r="R155" s="198"/>
      <c r="S155" s="147" t="s">
        <v>280</v>
      </c>
    </row>
    <row r="156" ht="13" customHeight="1" spans="1:19">
      <c r="A156" s="142"/>
      <c r="B156" s="142"/>
      <c r="C156" s="181"/>
      <c r="D156" s="144"/>
      <c r="E156" s="146"/>
      <c r="F156" s="146"/>
      <c r="G156" s="146"/>
      <c r="H156" s="178" t="s">
        <v>455</v>
      </c>
      <c r="I156" s="147" t="s">
        <v>279</v>
      </c>
      <c r="J156" s="130"/>
      <c r="K156" s="130"/>
      <c r="L156" s="130"/>
      <c r="M156" s="130"/>
      <c r="N156" s="132"/>
      <c r="O156" s="196">
        <v>2</v>
      </c>
      <c r="P156" s="130"/>
      <c r="Q156" s="130"/>
      <c r="R156" s="160"/>
      <c r="S156" s="147" t="s">
        <v>280</v>
      </c>
    </row>
    <row r="157" ht="13" customHeight="1" spans="1:19">
      <c r="A157" s="142"/>
      <c r="B157" s="142"/>
      <c r="C157" s="182" t="s">
        <v>456</v>
      </c>
      <c r="D157" s="149">
        <v>3</v>
      </c>
      <c r="E157" s="182">
        <v>4</v>
      </c>
      <c r="F157" s="182">
        <v>16</v>
      </c>
      <c r="G157" s="182">
        <v>16</v>
      </c>
      <c r="H157" s="178" t="s">
        <v>457</v>
      </c>
      <c r="I157" s="147" t="s">
        <v>279</v>
      </c>
      <c r="J157" s="130"/>
      <c r="K157" s="130"/>
      <c r="L157" s="130"/>
      <c r="M157" s="197"/>
      <c r="N157" s="130"/>
      <c r="O157" s="130">
        <v>4</v>
      </c>
      <c r="P157" s="195"/>
      <c r="Q157" s="130"/>
      <c r="R157" s="147" t="s">
        <v>196</v>
      </c>
      <c r="S157" s="147" t="s">
        <v>280</v>
      </c>
    </row>
    <row r="158" ht="13" customHeight="1" spans="1:19">
      <c r="A158" s="142"/>
      <c r="B158" s="142"/>
      <c r="C158" s="182"/>
      <c r="D158" s="149"/>
      <c r="E158" s="182"/>
      <c r="F158" s="182"/>
      <c r="G158" s="182"/>
      <c r="H158" s="178" t="s">
        <v>458</v>
      </c>
      <c r="I158" s="147" t="s">
        <v>279</v>
      </c>
      <c r="J158" s="130"/>
      <c r="K158" s="130"/>
      <c r="L158" s="130"/>
      <c r="M158" s="197"/>
      <c r="N158" s="130"/>
      <c r="O158" s="130">
        <v>4</v>
      </c>
      <c r="P158" s="195"/>
      <c r="Q158" s="130"/>
      <c r="R158" s="130"/>
      <c r="S158" s="147" t="s">
        <v>280</v>
      </c>
    </row>
    <row r="159" ht="13" customHeight="1" spans="1:19">
      <c r="A159" s="142"/>
      <c r="B159" s="142"/>
      <c r="C159" s="182"/>
      <c r="D159" s="149"/>
      <c r="E159" s="182"/>
      <c r="F159" s="182"/>
      <c r="G159" s="182"/>
      <c r="H159" s="157" t="s">
        <v>459</v>
      </c>
      <c r="I159" s="147" t="s">
        <v>279</v>
      </c>
      <c r="J159" s="130"/>
      <c r="K159" s="130"/>
      <c r="L159" s="130"/>
      <c r="M159" s="197"/>
      <c r="N159" s="130"/>
      <c r="O159" s="130">
        <v>4</v>
      </c>
      <c r="P159" s="195"/>
      <c r="Q159" s="130"/>
      <c r="R159" s="130"/>
      <c r="S159" s="147" t="s">
        <v>280</v>
      </c>
    </row>
    <row r="160" ht="20.25" spans="1:19">
      <c r="A160" s="142"/>
      <c r="B160" s="142"/>
      <c r="C160" s="182"/>
      <c r="D160" s="149"/>
      <c r="E160" s="182"/>
      <c r="F160" s="182"/>
      <c r="G160" s="182"/>
      <c r="H160" s="157" t="s">
        <v>460</v>
      </c>
      <c r="I160" s="147" t="s">
        <v>279</v>
      </c>
      <c r="J160" s="130"/>
      <c r="K160" s="130"/>
      <c r="L160" s="130"/>
      <c r="M160" s="197"/>
      <c r="N160" s="130"/>
      <c r="O160" s="130">
        <v>4</v>
      </c>
      <c r="P160" s="195"/>
      <c r="Q160" s="130"/>
      <c r="R160" s="130"/>
      <c r="S160" s="147" t="s">
        <v>280</v>
      </c>
    </row>
    <row r="161" ht="18" customHeight="1" spans="1:19">
      <c r="A161" s="142"/>
      <c r="B161" s="142"/>
      <c r="C161" s="183" t="s">
        <v>461</v>
      </c>
      <c r="D161" s="184">
        <v>2.8</v>
      </c>
      <c r="E161" s="185">
        <v>4</v>
      </c>
      <c r="F161" s="185">
        <v>8</v>
      </c>
      <c r="G161" s="185">
        <v>8</v>
      </c>
      <c r="H161" s="186" t="s">
        <v>462</v>
      </c>
      <c r="I161" s="147" t="s">
        <v>287</v>
      </c>
      <c r="J161" s="130"/>
      <c r="K161" s="130"/>
      <c r="L161" s="130"/>
      <c r="M161" s="197"/>
      <c r="N161" s="130"/>
      <c r="O161" s="130">
        <v>4</v>
      </c>
      <c r="P161" s="195"/>
      <c r="Q161" s="130"/>
      <c r="R161" s="130"/>
      <c r="S161" s="147"/>
    </row>
    <row r="162" ht="18" customHeight="1" spans="1:19">
      <c r="A162" s="142"/>
      <c r="B162" s="142"/>
      <c r="C162" s="187"/>
      <c r="D162" s="188"/>
      <c r="E162" s="189"/>
      <c r="F162" s="189"/>
      <c r="G162" s="189"/>
      <c r="H162" s="186" t="s">
        <v>463</v>
      </c>
      <c r="I162" s="147" t="s">
        <v>287</v>
      </c>
      <c r="J162" s="130"/>
      <c r="K162" s="130">
        <f ca="1">SUM(K58:K161)</f>
        <v>128</v>
      </c>
      <c r="L162" s="130"/>
      <c r="M162" s="197"/>
      <c r="N162" s="130"/>
      <c r="O162" s="130">
        <v>4</v>
      </c>
      <c r="P162" s="195"/>
      <c r="Q162" s="130"/>
      <c r="R162" s="130"/>
      <c r="S162" s="147"/>
    </row>
    <row r="163" spans="1:19">
      <c r="A163" s="146"/>
      <c r="B163" s="146"/>
      <c r="C163" s="190" t="s">
        <v>69</v>
      </c>
      <c r="D163" s="149">
        <f>SUM(D58:D162)</f>
        <v>157.8</v>
      </c>
      <c r="E163" s="149">
        <f t="shared" ref="E163:Q163" si="1">SUM(E58:E162)</f>
        <v>104</v>
      </c>
      <c r="F163" s="149">
        <f t="shared" si="1"/>
        <v>218</v>
      </c>
      <c r="G163" s="149">
        <f t="shared" si="1"/>
        <v>210</v>
      </c>
      <c r="H163" s="149">
        <f t="shared" si="1"/>
        <v>0</v>
      </c>
      <c r="I163" s="149">
        <f t="shared" si="1"/>
        <v>0</v>
      </c>
      <c r="J163" s="149">
        <f t="shared" si="1"/>
        <v>0</v>
      </c>
      <c r="K163" s="149">
        <f ca="1" t="shared" si="1"/>
        <v>157.8</v>
      </c>
      <c r="L163" s="149">
        <f t="shared" si="1"/>
        <v>20</v>
      </c>
      <c r="M163" s="149">
        <f t="shared" si="1"/>
        <v>86</v>
      </c>
      <c r="N163" s="149">
        <f t="shared" si="1"/>
        <v>34</v>
      </c>
      <c r="O163" s="149">
        <f t="shared" si="1"/>
        <v>64</v>
      </c>
      <c r="P163" s="149">
        <f t="shared" si="1"/>
        <v>8</v>
      </c>
      <c r="Q163" s="149">
        <f t="shared" si="1"/>
        <v>0</v>
      </c>
      <c r="R163" s="197"/>
      <c r="S163" s="197"/>
    </row>
    <row r="164" spans="1:19">
      <c r="A164" s="161" t="s">
        <v>275</v>
      </c>
      <c r="B164" s="147" t="s">
        <v>464</v>
      </c>
      <c r="C164" s="191" t="s">
        <v>465</v>
      </c>
      <c r="D164" s="149">
        <v>2.5</v>
      </c>
      <c r="E164" s="182">
        <v>4</v>
      </c>
      <c r="F164" s="182">
        <v>8</v>
      </c>
      <c r="G164" s="182">
        <v>8</v>
      </c>
      <c r="H164" s="178" t="s">
        <v>466</v>
      </c>
      <c r="I164" s="147" t="s">
        <v>279</v>
      </c>
      <c r="J164" s="130"/>
      <c r="K164" s="130"/>
      <c r="L164" s="130"/>
      <c r="M164" s="197"/>
      <c r="N164" s="130"/>
      <c r="O164" s="130"/>
      <c r="P164" s="130">
        <v>2</v>
      </c>
      <c r="Q164" s="130"/>
      <c r="R164" s="147" t="s">
        <v>196</v>
      </c>
      <c r="S164" s="147" t="s">
        <v>280</v>
      </c>
    </row>
    <row r="165" spans="1:19">
      <c r="A165" s="142"/>
      <c r="B165" s="130"/>
      <c r="C165" s="182"/>
      <c r="D165" s="149"/>
      <c r="E165" s="182"/>
      <c r="F165" s="182"/>
      <c r="G165" s="182"/>
      <c r="H165" s="178" t="s">
        <v>467</v>
      </c>
      <c r="I165" s="147" t="s">
        <v>279</v>
      </c>
      <c r="J165" s="130"/>
      <c r="K165" s="130"/>
      <c r="L165" s="130"/>
      <c r="M165" s="197"/>
      <c r="N165" s="130"/>
      <c r="O165" s="130"/>
      <c r="P165" s="130">
        <v>2</v>
      </c>
      <c r="Q165" s="130"/>
      <c r="R165" s="130"/>
      <c r="S165" s="147" t="s">
        <v>280</v>
      </c>
    </row>
    <row r="166" spans="1:19">
      <c r="A166" s="142"/>
      <c r="B166" s="130"/>
      <c r="C166" s="182"/>
      <c r="D166" s="149"/>
      <c r="E166" s="182"/>
      <c r="F166" s="182"/>
      <c r="G166" s="182"/>
      <c r="H166" s="178" t="s">
        <v>468</v>
      </c>
      <c r="I166" s="147" t="s">
        <v>279</v>
      </c>
      <c r="J166" s="130"/>
      <c r="K166" s="130"/>
      <c r="L166" s="130"/>
      <c r="M166" s="197"/>
      <c r="N166" s="130"/>
      <c r="O166" s="130"/>
      <c r="P166" s="130">
        <v>2</v>
      </c>
      <c r="Q166" s="130"/>
      <c r="R166" s="130"/>
      <c r="S166" s="147" t="s">
        <v>280</v>
      </c>
    </row>
    <row r="167" spans="1:19">
      <c r="A167" s="142"/>
      <c r="B167" s="130"/>
      <c r="C167" s="182"/>
      <c r="D167" s="149"/>
      <c r="E167" s="182"/>
      <c r="F167" s="182"/>
      <c r="G167" s="182"/>
      <c r="H167" s="178" t="s">
        <v>469</v>
      </c>
      <c r="I167" s="147" t="s">
        <v>279</v>
      </c>
      <c r="J167" s="130"/>
      <c r="K167" s="130"/>
      <c r="L167" s="130"/>
      <c r="M167" s="197"/>
      <c r="N167" s="130"/>
      <c r="O167" s="130"/>
      <c r="P167" s="130">
        <v>2</v>
      </c>
      <c r="Q167" s="130"/>
      <c r="R167" s="130"/>
      <c r="S167" s="147" t="s">
        <v>280</v>
      </c>
    </row>
    <row r="168" ht="20.25" spans="1:19">
      <c r="A168" s="142"/>
      <c r="B168" s="130"/>
      <c r="C168" s="192" t="s">
        <v>470</v>
      </c>
      <c r="D168" s="131">
        <v>2.5</v>
      </c>
      <c r="E168" s="150">
        <v>5</v>
      </c>
      <c r="F168" s="130">
        <v>16</v>
      </c>
      <c r="G168" s="130">
        <v>16</v>
      </c>
      <c r="H168" s="193" t="s">
        <v>471</v>
      </c>
      <c r="I168" s="147" t="s">
        <v>279</v>
      </c>
      <c r="J168" s="130"/>
      <c r="K168" s="130"/>
      <c r="L168" s="130"/>
      <c r="M168" s="130"/>
      <c r="N168" s="130">
        <v>2</v>
      </c>
      <c r="O168" s="130"/>
      <c r="P168" s="130"/>
      <c r="Q168" s="130"/>
      <c r="R168" s="147" t="s">
        <v>196</v>
      </c>
      <c r="S168" s="147" t="s">
        <v>280</v>
      </c>
    </row>
    <row r="169" ht="30.4" spans="1:19">
      <c r="A169" s="142"/>
      <c r="B169" s="130"/>
      <c r="C169" s="192"/>
      <c r="D169" s="131"/>
      <c r="E169" s="192"/>
      <c r="F169" s="130"/>
      <c r="G169" s="130"/>
      <c r="H169" s="178" t="s">
        <v>472</v>
      </c>
      <c r="I169" s="147" t="s">
        <v>279</v>
      </c>
      <c r="J169" s="130"/>
      <c r="K169" s="130"/>
      <c r="L169" s="130"/>
      <c r="M169" s="130"/>
      <c r="N169" s="130">
        <v>3</v>
      </c>
      <c r="O169" s="130"/>
      <c r="P169" s="130"/>
      <c r="Q169" s="130"/>
      <c r="R169" s="130"/>
      <c r="S169" s="147" t="s">
        <v>280</v>
      </c>
    </row>
    <row r="170" ht="20.25" spans="1:19">
      <c r="A170" s="142"/>
      <c r="B170" s="130"/>
      <c r="C170" s="192"/>
      <c r="D170" s="131"/>
      <c r="E170" s="192"/>
      <c r="F170" s="130"/>
      <c r="G170" s="130"/>
      <c r="H170" s="178" t="s">
        <v>473</v>
      </c>
      <c r="I170" s="147" t="s">
        <v>279</v>
      </c>
      <c r="J170" s="130"/>
      <c r="K170" s="130"/>
      <c r="L170" s="130"/>
      <c r="M170" s="130"/>
      <c r="N170" s="130">
        <v>3</v>
      </c>
      <c r="O170" s="130"/>
      <c r="P170" s="130"/>
      <c r="Q170" s="130"/>
      <c r="R170" s="130"/>
      <c r="S170" s="147" t="s">
        <v>280</v>
      </c>
    </row>
    <row r="171" spans="1:19">
      <c r="A171" s="142"/>
      <c r="B171" s="130"/>
      <c r="C171" s="192"/>
      <c r="D171" s="131"/>
      <c r="E171" s="192"/>
      <c r="F171" s="130"/>
      <c r="G171" s="130"/>
      <c r="H171" s="178" t="s">
        <v>474</v>
      </c>
      <c r="I171" s="147" t="s">
        <v>282</v>
      </c>
      <c r="J171" s="130"/>
      <c r="K171" s="130"/>
      <c r="L171" s="130"/>
      <c r="M171" s="130"/>
      <c r="N171" s="130">
        <v>4</v>
      </c>
      <c r="O171" s="130"/>
      <c r="P171" s="130"/>
      <c r="Q171" s="130"/>
      <c r="R171" s="130"/>
      <c r="S171" s="147" t="s">
        <v>280</v>
      </c>
    </row>
    <row r="172" ht="20.25" spans="1:19">
      <c r="A172" s="142"/>
      <c r="B172" s="130"/>
      <c r="C172" s="192"/>
      <c r="D172" s="131"/>
      <c r="E172" s="192"/>
      <c r="F172" s="130"/>
      <c r="G172" s="130"/>
      <c r="H172" s="178" t="s">
        <v>475</v>
      </c>
      <c r="I172" s="147" t="s">
        <v>282</v>
      </c>
      <c r="J172" s="130"/>
      <c r="K172" s="130"/>
      <c r="L172" s="130"/>
      <c r="M172" s="130"/>
      <c r="N172" s="130">
        <v>4</v>
      </c>
      <c r="O172" s="130"/>
      <c r="P172" s="130"/>
      <c r="Q172" s="130"/>
      <c r="R172" s="130"/>
      <c r="S172" s="147" t="s">
        <v>280</v>
      </c>
    </row>
    <row r="173" ht="20.25" spans="1:19">
      <c r="A173" s="142"/>
      <c r="B173" s="130"/>
      <c r="C173" s="130" t="s">
        <v>476</v>
      </c>
      <c r="D173" s="194">
        <v>3</v>
      </c>
      <c r="E173" s="130">
        <v>10</v>
      </c>
      <c r="F173" s="132">
        <v>12</v>
      </c>
      <c r="G173" s="132">
        <v>8</v>
      </c>
      <c r="H173" s="133" t="s">
        <v>477</v>
      </c>
      <c r="I173" s="147" t="s">
        <v>279</v>
      </c>
      <c r="J173" s="130"/>
      <c r="K173" s="130"/>
      <c r="L173" s="130">
        <v>1</v>
      </c>
      <c r="M173" s="130"/>
      <c r="N173" s="130"/>
      <c r="O173" s="195"/>
      <c r="P173" s="130"/>
      <c r="Q173" s="130"/>
      <c r="R173" s="130"/>
      <c r="S173" s="147" t="s">
        <v>280</v>
      </c>
    </row>
    <row r="174" spans="1:19">
      <c r="A174" s="142"/>
      <c r="B174" s="130"/>
      <c r="C174" s="130"/>
      <c r="D174" s="194"/>
      <c r="E174" s="130"/>
      <c r="F174" s="132"/>
      <c r="G174" s="132"/>
      <c r="H174" s="134" t="s">
        <v>478</v>
      </c>
      <c r="I174" s="147" t="s">
        <v>279</v>
      </c>
      <c r="J174" s="130"/>
      <c r="K174" s="130"/>
      <c r="L174" s="130">
        <v>1</v>
      </c>
      <c r="M174" s="130"/>
      <c r="N174" s="130"/>
      <c r="O174" s="195"/>
      <c r="P174" s="130"/>
      <c r="Q174" s="130"/>
      <c r="R174" s="130"/>
      <c r="S174" s="147" t="s">
        <v>280</v>
      </c>
    </row>
    <row r="175" ht="20.25" spans="1:19">
      <c r="A175" s="142"/>
      <c r="B175" s="130"/>
      <c r="C175" s="130"/>
      <c r="D175" s="194"/>
      <c r="E175" s="130"/>
      <c r="F175" s="132"/>
      <c r="G175" s="132"/>
      <c r="H175" s="397" t="s">
        <v>479</v>
      </c>
      <c r="I175" s="147" t="s">
        <v>279</v>
      </c>
      <c r="J175" s="130"/>
      <c r="K175" s="130"/>
      <c r="L175" s="130">
        <v>2</v>
      </c>
      <c r="M175" s="130"/>
      <c r="N175" s="130"/>
      <c r="O175" s="195"/>
      <c r="P175" s="130"/>
      <c r="Q175" s="130"/>
      <c r="R175" s="130"/>
      <c r="S175" s="147" t="s">
        <v>280</v>
      </c>
    </row>
    <row r="176" ht="20.25" spans="1:19">
      <c r="A176" s="142"/>
      <c r="B176" s="130"/>
      <c r="C176" s="130"/>
      <c r="D176" s="194"/>
      <c r="E176" s="130"/>
      <c r="F176" s="132"/>
      <c r="G176" s="132"/>
      <c r="H176" s="134" t="s">
        <v>480</v>
      </c>
      <c r="I176" s="147" t="s">
        <v>279</v>
      </c>
      <c r="J176" s="130"/>
      <c r="K176" s="130"/>
      <c r="L176" s="130">
        <v>1</v>
      </c>
      <c r="M176" s="130"/>
      <c r="N176" s="130"/>
      <c r="O176" s="195"/>
      <c r="P176" s="130"/>
      <c r="Q176" s="130"/>
      <c r="R176" s="130"/>
      <c r="S176" s="147" t="s">
        <v>280</v>
      </c>
    </row>
    <row r="177" spans="1:19">
      <c r="A177" s="142"/>
      <c r="B177" s="130"/>
      <c r="C177" s="130"/>
      <c r="D177" s="194"/>
      <c r="E177" s="130"/>
      <c r="F177" s="132"/>
      <c r="G177" s="132"/>
      <c r="H177" s="397" t="s">
        <v>481</v>
      </c>
      <c r="I177" s="147" t="s">
        <v>279</v>
      </c>
      <c r="J177" s="130"/>
      <c r="K177" s="130"/>
      <c r="L177" s="130">
        <v>1</v>
      </c>
      <c r="M177" s="130"/>
      <c r="N177" s="130"/>
      <c r="O177" s="195"/>
      <c r="P177" s="130"/>
      <c r="Q177" s="130"/>
      <c r="R177" s="130"/>
      <c r="S177" s="147" t="s">
        <v>280</v>
      </c>
    </row>
    <row r="178" spans="1:19">
      <c r="A178" s="142"/>
      <c r="B178" s="130"/>
      <c r="C178" s="130"/>
      <c r="D178" s="194"/>
      <c r="E178" s="130"/>
      <c r="F178" s="132"/>
      <c r="G178" s="132"/>
      <c r="H178" s="134" t="s">
        <v>482</v>
      </c>
      <c r="I178" s="147" t="s">
        <v>279</v>
      </c>
      <c r="J178" s="130"/>
      <c r="K178" s="130"/>
      <c r="L178" s="130">
        <v>1</v>
      </c>
      <c r="M178" s="130"/>
      <c r="N178" s="130"/>
      <c r="O178" s="195"/>
      <c r="P178" s="130"/>
      <c r="Q178" s="130"/>
      <c r="R178" s="130"/>
      <c r="S178" s="147" t="s">
        <v>337</v>
      </c>
    </row>
    <row r="179" spans="1:19">
      <c r="A179" s="142"/>
      <c r="B179" s="130"/>
      <c r="C179" s="130"/>
      <c r="D179" s="194"/>
      <c r="E179" s="130"/>
      <c r="F179" s="132"/>
      <c r="G179" s="132"/>
      <c r="H179" s="397" t="s">
        <v>483</v>
      </c>
      <c r="I179" s="147" t="s">
        <v>282</v>
      </c>
      <c r="J179" s="130"/>
      <c r="K179" s="130"/>
      <c r="L179" s="130">
        <v>1</v>
      </c>
      <c r="M179" s="130"/>
      <c r="N179" s="130"/>
      <c r="O179" s="195"/>
      <c r="P179" s="130"/>
      <c r="Q179" s="130"/>
      <c r="R179" s="130"/>
      <c r="S179" s="147" t="s">
        <v>280</v>
      </c>
    </row>
    <row r="180" spans="1:19">
      <c r="A180" s="142"/>
      <c r="B180" s="130"/>
      <c r="C180" s="130"/>
      <c r="D180" s="194"/>
      <c r="E180" s="130"/>
      <c r="F180" s="132"/>
      <c r="G180" s="132"/>
      <c r="H180" s="397" t="s">
        <v>484</v>
      </c>
      <c r="I180" s="147" t="s">
        <v>282</v>
      </c>
      <c r="J180" s="130"/>
      <c r="K180" s="130"/>
      <c r="L180" s="130">
        <v>1</v>
      </c>
      <c r="M180" s="130"/>
      <c r="N180" s="130"/>
      <c r="O180" s="195"/>
      <c r="P180" s="130"/>
      <c r="Q180" s="130"/>
      <c r="R180" s="130"/>
      <c r="S180" s="147" t="s">
        <v>280</v>
      </c>
    </row>
    <row r="181" spans="1:19">
      <c r="A181" s="142"/>
      <c r="B181" s="130"/>
      <c r="C181" s="130"/>
      <c r="D181" s="194"/>
      <c r="E181" s="130"/>
      <c r="F181" s="132"/>
      <c r="G181" s="132"/>
      <c r="H181" s="134" t="s">
        <v>485</v>
      </c>
      <c r="I181" s="147" t="s">
        <v>282</v>
      </c>
      <c r="J181" s="130"/>
      <c r="K181" s="130"/>
      <c r="L181" s="130">
        <v>1</v>
      </c>
      <c r="M181" s="130"/>
      <c r="N181" s="130"/>
      <c r="O181" s="195"/>
      <c r="P181" s="130"/>
      <c r="Q181" s="130"/>
      <c r="R181" s="130"/>
      <c r="S181" s="147" t="s">
        <v>337</v>
      </c>
    </row>
    <row r="182" spans="1:19">
      <c r="A182" s="142"/>
      <c r="B182" s="130"/>
      <c r="C182" s="130"/>
      <c r="D182" s="194"/>
      <c r="E182" s="130"/>
      <c r="F182" s="132"/>
      <c r="G182" s="132"/>
      <c r="H182" s="134" t="s">
        <v>486</v>
      </c>
      <c r="I182" s="147" t="s">
        <v>287</v>
      </c>
      <c r="J182" s="130"/>
      <c r="K182" s="130"/>
      <c r="L182" s="130">
        <v>2</v>
      </c>
      <c r="M182" s="130"/>
      <c r="N182" s="130"/>
      <c r="O182" s="195"/>
      <c r="P182" s="130"/>
      <c r="Q182" s="130"/>
      <c r="R182" s="130"/>
      <c r="S182" s="147" t="s">
        <v>337</v>
      </c>
    </row>
    <row r="183" spans="1:19">
      <c r="A183" s="142"/>
      <c r="B183" s="130"/>
      <c r="C183" s="130" t="s">
        <v>487</v>
      </c>
      <c r="D183" s="131">
        <v>0.5</v>
      </c>
      <c r="E183" s="130">
        <v>8</v>
      </c>
      <c r="F183" s="130">
        <v>16</v>
      </c>
      <c r="G183" s="130">
        <v>16</v>
      </c>
      <c r="H183" s="178" t="s">
        <v>488</v>
      </c>
      <c r="I183" s="147" t="s">
        <v>279</v>
      </c>
      <c r="J183" s="130"/>
      <c r="K183" s="130"/>
      <c r="L183" s="197">
        <v>2</v>
      </c>
      <c r="M183" s="197"/>
      <c r="N183" s="130"/>
      <c r="O183" s="130"/>
      <c r="P183" s="130"/>
      <c r="Q183" s="130"/>
      <c r="R183" s="147" t="s">
        <v>201</v>
      </c>
      <c r="S183" s="147" t="s">
        <v>280</v>
      </c>
    </row>
    <row r="184" spans="1:19">
      <c r="A184" s="142"/>
      <c r="B184" s="130"/>
      <c r="C184" s="130"/>
      <c r="D184" s="131"/>
      <c r="E184" s="130"/>
      <c r="F184" s="130"/>
      <c r="G184" s="130"/>
      <c r="H184" s="178" t="s">
        <v>489</v>
      </c>
      <c r="I184" s="147" t="s">
        <v>279</v>
      </c>
      <c r="J184" s="130"/>
      <c r="K184" s="130"/>
      <c r="L184" s="197">
        <v>2</v>
      </c>
      <c r="M184" s="197"/>
      <c r="N184" s="130"/>
      <c r="O184" s="130"/>
      <c r="P184" s="130"/>
      <c r="Q184" s="130"/>
      <c r="R184" s="130"/>
      <c r="S184" s="147" t="s">
        <v>280</v>
      </c>
    </row>
    <row r="185" spans="1:19">
      <c r="A185" s="142"/>
      <c r="B185" s="130"/>
      <c r="C185" s="130"/>
      <c r="D185" s="131"/>
      <c r="E185" s="130"/>
      <c r="F185" s="130"/>
      <c r="G185" s="130"/>
      <c r="H185" s="178" t="s">
        <v>490</v>
      </c>
      <c r="I185" s="147" t="s">
        <v>279</v>
      </c>
      <c r="J185" s="130"/>
      <c r="K185" s="130"/>
      <c r="L185" s="197">
        <v>2</v>
      </c>
      <c r="M185" s="197"/>
      <c r="N185" s="130"/>
      <c r="O185" s="130"/>
      <c r="P185" s="130"/>
      <c r="Q185" s="130"/>
      <c r="R185" s="130"/>
      <c r="S185" s="147" t="s">
        <v>280</v>
      </c>
    </row>
    <row r="186" spans="1:19">
      <c r="A186" s="142"/>
      <c r="B186" s="130"/>
      <c r="C186" s="130"/>
      <c r="D186" s="131"/>
      <c r="E186" s="130"/>
      <c r="F186" s="130"/>
      <c r="G186" s="130"/>
      <c r="H186" s="178" t="s">
        <v>491</v>
      </c>
      <c r="I186" s="147" t="s">
        <v>279</v>
      </c>
      <c r="J186" s="130"/>
      <c r="K186" s="130"/>
      <c r="L186" s="197">
        <v>2</v>
      </c>
      <c r="M186" s="197"/>
      <c r="N186" s="130"/>
      <c r="O186" s="130"/>
      <c r="P186" s="130"/>
      <c r="Q186" s="130"/>
      <c r="R186" s="130"/>
      <c r="S186" s="147" t="s">
        <v>280</v>
      </c>
    </row>
    <row r="187" spans="1:19">
      <c r="A187" s="142"/>
      <c r="B187" s="130"/>
      <c r="C187" s="130"/>
      <c r="D187" s="131"/>
      <c r="E187" s="130"/>
      <c r="F187" s="130"/>
      <c r="G187" s="130"/>
      <c r="H187" s="178" t="s">
        <v>492</v>
      </c>
      <c r="I187" s="147" t="s">
        <v>279</v>
      </c>
      <c r="J187" s="130"/>
      <c r="K187" s="130"/>
      <c r="L187" s="197">
        <v>2</v>
      </c>
      <c r="M187" s="197"/>
      <c r="N187" s="130"/>
      <c r="O187" s="130"/>
      <c r="P187" s="130"/>
      <c r="Q187" s="130"/>
      <c r="R187" s="130"/>
      <c r="S187" s="147" t="s">
        <v>280</v>
      </c>
    </row>
    <row r="188" ht="20.25" spans="1:19">
      <c r="A188" s="142"/>
      <c r="B188" s="130"/>
      <c r="C188" s="130"/>
      <c r="D188" s="131"/>
      <c r="E188" s="130"/>
      <c r="F188" s="130"/>
      <c r="G188" s="130"/>
      <c r="H188" s="178" t="s">
        <v>493</v>
      </c>
      <c r="I188" s="147" t="s">
        <v>282</v>
      </c>
      <c r="J188" s="130"/>
      <c r="K188" s="130"/>
      <c r="L188" s="197">
        <v>2</v>
      </c>
      <c r="M188" s="197"/>
      <c r="N188" s="130"/>
      <c r="O188" s="130"/>
      <c r="P188" s="130"/>
      <c r="Q188" s="130"/>
      <c r="R188" s="130"/>
      <c r="S188" s="147" t="s">
        <v>280</v>
      </c>
    </row>
    <row r="189" spans="1:19">
      <c r="A189" s="142"/>
      <c r="B189" s="130"/>
      <c r="C189" s="130"/>
      <c r="D189" s="131"/>
      <c r="E189" s="130"/>
      <c r="F189" s="130"/>
      <c r="G189" s="130"/>
      <c r="H189" s="178" t="s">
        <v>494</v>
      </c>
      <c r="I189" s="147" t="s">
        <v>287</v>
      </c>
      <c r="J189" s="130"/>
      <c r="K189" s="130"/>
      <c r="L189" s="197">
        <v>2</v>
      </c>
      <c r="M189" s="197"/>
      <c r="N189" s="130"/>
      <c r="O189" s="130"/>
      <c r="P189" s="130"/>
      <c r="Q189" s="130"/>
      <c r="R189" s="130"/>
      <c r="S189" s="147" t="s">
        <v>280</v>
      </c>
    </row>
    <row r="190" spans="1:19">
      <c r="A190" s="142"/>
      <c r="B190" s="130"/>
      <c r="C190" s="130"/>
      <c r="D190" s="131"/>
      <c r="E190" s="130"/>
      <c r="F190" s="130"/>
      <c r="G190" s="130"/>
      <c r="H190" s="178" t="s">
        <v>495</v>
      </c>
      <c r="I190" s="147" t="s">
        <v>287</v>
      </c>
      <c r="J190" s="130"/>
      <c r="K190" s="130"/>
      <c r="L190" s="197">
        <v>2</v>
      </c>
      <c r="M190" s="197"/>
      <c r="N190" s="130"/>
      <c r="O190" s="130"/>
      <c r="P190" s="130"/>
      <c r="Q190" s="130"/>
      <c r="R190" s="130"/>
      <c r="S190" s="147" t="s">
        <v>280</v>
      </c>
    </row>
    <row r="191" spans="1:19">
      <c r="A191" s="142"/>
      <c r="B191" s="130"/>
      <c r="C191" s="130" t="s">
        <v>496</v>
      </c>
      <c r="D191" s="131">
        <v>0.5</v>
      </c>
      <c r="E191" s="130">
        <v>4</v>
      </c>
      <c r="F191" s="130">
        <v>16</v>
      </c>
      <c r="G191" s="130">
        <v>16</v>
      </c>
      <c r="H191" s="178" t="s">
        <v>497</v>
      </c>
      <c r="I191" s="147" t="s">
        <v>282</v>
      </c>
      <c r="J191" s="130"/>
      <c r="K191" s="130"/>
      <c r="L191" s="130"/>
      <c r="M191" s="197">
        <v>4</v>
      </c>
      <c r="N191" s="130"/>
      <c r="O191" s="130"/>
      <c r="P191" s="130"/>
      <c r="Q191" s="130"/>
      <c r="R191" s="147" t="s">
        <v>201</v>
      </c>
      <c r="S191" s="147" t="s">
        <v>280</v>
      </c>
    </row>
    <row r="192" ht="20.25" spans="1:19">
      <c r="A192" s="142"/>
      <c r="B192" s="130"/>
      <c r="C192" s="130"/>
      <c r="D192" s="131"/>
      <c r="E192" s="130"/>
      <c r="F192" s="130"/>
      <c r="G192" s="130"/>
      <c r="H192" s="178" t="s">
        <v>498</v>
      </c>
      <c r="I192" s="147" t="s">
        <v>287</v>
      </c>
      <c r="J192" s="130"/>
      <c r="K192" s="130"/>
      <c r="L192" s="130"/>
      <c r="M192" s="197">
        <v>4</v>
      </c>
      <c r="N192" s="130"/>
      <c r="O192" s="130"/>
      <c r="P192" s="130"/>
      <c r="Q192" s="130"/>
      <c r="R192" s="130"/>
      <c r="S192" s="147" t="s">
        <v>280</v>
      </c>
    </row>
    <row r="193" ht="20.25" spans="1:19">
      <c r="A193" s="142"/>
      <c r="B193" s="130"/>
      <c r="C193" s="130"/>
      <c r="D193" s="131"/>
      <c r="E193" s="130"/>
      <c r="F193" s="130"/>
      <c r="G193" s="130"/>
      <c r="H193" s="178" t="s">
        <v>499</v>
      </c>
      <c r="I193" s="147" t="s">
        <v>287</v>
      </c>
      <c r="J193" s="130"/>
      <c r="K193" s="130"/>
      <c r="L193" s="130"/>
      <c r="M193" s="197">
        <v>4</v>
      </c>
      <c r="N193" s="130"/>
      <c r="O193" s="130"/>
      <c r="P193" s="130"/>
      <c r="Q193" s="130"/>
      <c r="R193" s="130"/>
      <c r="S193" s="147" t="s">
        <v>280</v>
      </c>
    </row>
    <row r="194" ht="20.25" spans="1:19">
      <c r="A194" s="142"/>
      <c r="B194" s="130"/>
      <c r="C194" s="130"/>
      <c r="D194" s="131"/>
      <c r="E194" s="130"/>
      <c r="F194" s="130"/>
      <c r="G194" s="130"/>
      <c r="H194" s="178" t="s">
        <v>500</v>
      </c>
      <c r="I194" s="147" t="s">
        <v>287</v>
      </c>
      <c r="J194" s="130"/>
      <c r="K194" s="130"/>
      <c r="L194" s="130"/>
      <c r="M194" s="197">
        <v>4</v>
      </c>
      <c r="N194" s="130"/>
      <c r="O194" s="130"/>
      <c r="P194" s="130"/>
      <c r="Q194" s="130"/>
      <c r="R194" s="130"/>
      <c r="S194" s="147" t="s">
        <v>280</v>
      </c>
    </row>
    <row r="195" ht="20.25" spans="1:19">
      <c r="A195" s="142"/>
      <c r="B195" s="130"/>
      <c r="C195" s="130" t="s">
        <v>501</v>
      </c>
      <c r="D195" s="131">
        <v>0.5</v>
      </c>
      <c r="E195" s="130">
        <v>4</v>
      </c>
      <c r="F195" s="130">
        <v>16</v>
      </c>
      <c r="G195" s="130">
        <v>16</v>
      </c>
      <c r="H195" s="178" t="s">
        <v>502</v>
      </c>
      <c r="I195" s="147" t="s">
        <v>279</v>
      </c>
      <c r="J195" s="130"/>
      <c r="K195" s="130"/>
      <c r="L195" s="130"/>
      <c r="M195" s="197"/>
      <c r="N195" s="197">
        <v>4</v>
      </c>
      <c r="O195" s="130"/>
      <c r="P195" s="130"/>
      <c r="Q195" s="130"/>
      <c r="R195" s="147" t="s">
        <v>201</v>
      </c>
      <c r="S195" s="147" t="s">
        <v>280</v>
      </c>
    </row>
    <row r="196" ht="20.25" spans="1:19">
      <c r="A196" s="142"/>
      <c r="B196" s="130"/>
      <c r="C196" s="130"/>
      <c r="D196" s="131"/>
      <c r="E196" s="130"/>
      <c r="F196" s="130"/>
      <c r="G196" s="130"/>
      <c r="H196" s="178" t="s">
        <v>503</v>
      </c>
      <c r="I196" s="147" t="s">
        <v>282</v>
      </c>
      <c r="J196" s="130"/>
      <c r="K196" s="130"/>
      <c r="L196" s="130"/>
      <c r="M196" s="197"/>
      <c r="N196" s="197">
        <v>4</v>
      </c>
      <c r="O196" s="130"/>
      <c r="P196" s="130"/>
      <c r="Q196" s="130"/>
      <c r="R196" s="130"/>
      <c r="S196" s="147" t="s">
        <v>280</v>
      </c>
    </row>
    <row r="197" ht="20.25" spans="1:19">
      <c r="A197" s="142"/>
      <c r="B197" s="130"/>
      <c r="C197" s="130"/>
      <c r="D197" s="131"/>
      <c r="E197" s="130"/>
      <c r="F197" s="130"/>
      <c r="G197" s="130"/>
      <c r="H197" s="178" t="s">
        <v>504</v>
      </c>
      <c r="I197" s="147" t="s">
        <v>282</v>
      </c>
      <c r="J197" s="130"/>
      <c r="K197" s="130"/>
      <c r="L197" s="130"/>
      <c r="M197" s="197"/>
      <c r="N197" s="197">
        <v>4</v>
      </c>
      <c r="O197" s="130"/>
      <c r="P197" s="130"/>
      <c r="Q197" s="130"/>
      <c r="R197" s="130"/>
      <c r="S197" s="147" t="s">
        <v>280</v>
      </c>
    </row>
    <row r="198" spans="1:19">
      <c r="A198" s="142"/>
      <c r="B198" s="130"/>
      <c r="C198" s="130"/>
      <c r="D198" s="131"/>
      <c r="E198" s="130"/>
      <c r="F198" s="130"/>
      <c r="G198" s="130"/>
      <c r="H198" s="178" t="s">
        <v>505</v>
      </c>
      <c r="I198" s="147" t="s">
        <v>287</v>
      </c>
      <c r="J198" s="130"/>
      <c r="K198" s="130"/>
      <c r="L198" s="130"/>
      <c r="M198" s="197"/>
      <c r="N198" s="197">
        <v>4</v>
      </c>
      <c r="O198" s="130"/>
      <c r="P198" s="130"/>
      <c r="Q198" s="130"/>
      <c r="R198" s="130"/>
      <c r="S198" s="147" t="s">
        <v>280</v>
      </c>
    </row>
    <row r="199" ht="20.25" spans="1:19">
      <c r="A199" s="142"/>
      <c r="B199" s="130"/>
      <c r="C199" s="130" t="s">
        <v>506</v>
      </c>
      <c r="D199" s="131">
        <v>0.5</v>
      </c>
      <c r="E199" s="130">
        <v>4</v>
      </c>
      <c r="F199" s="130">
        <v>16</v>
      </c>
      <c r="G199" s="130">
        <v>16</v>
      </c>
      <c r="H199" s="178" t="s">
        <v>507</v>
      </c>
      <c r="I199" s="147" t="s">
        <v>282</v>
      </c>
      <c r="J199" s="130"/>
      <c r="K199" s="130"/>
      <c r="L199" s="130"/>
      <c r="M199" s="197"/>
      <c r="N199" s="130"/>
      <c r="O199" s="197">
        <v>4</v>
      </c>
      <c r="P199" s="130"/>
      <c r="Q199" s="130"/>
      <c r="R199" s="147" t="s">
        <v>201</v>
      </c>
      <c r="S199" s="147" t="s">
        <v>280</v>
      </c>
    </row>
    <row r="200" ht="20.25" spans="1:19">
      <c r="A200" s="142"/>
      <c r="B200" s="130"/>
      <c r="C200" s="130"/>
      <c r="D200" s="131"/>
      <c r="E200" s="130"/>
      <c r="F200" s="130"/>
      <c r="G200" s="130"/>
      <c r="H200" s="178" t="s">
        <v>508</v>
      </c>
      <c r="I200" s="147" t="s">
        <v>282</v>
      </c>
      <c r="J200" s="130"/>
      <c r="K200" s="130"/>
      <c r="L200" s="130"/>
      <c r="M200" s="197"/>
      <c r="N200" s="130"/>
      <c r="O200" s="197">
        <v>4</v>
      </c>
      <c r="P200" s="130"/>
      <c r="Q200" s="130"/>
      <c r="R200" s="130"/>
      <c r="S200" s="147" t="s">
        <v>280</v>
      </c>
    </row>
    <row r="201" ht="20.25" spans="1:19">
      <c r="A201" s="142"/>
      <c r="B201" s="130"/>
      <c r="C201" s="130"/>
      <c r="D201" s="131"/>
      <c r="E201" s="130"/>
      <c r="F201" s="130"/>
      <c r="G201" s="130"/>
      <c r="H201" s="178" t="s">
        <v>509</v>
      </c>
      <c r="I201" s="147" t="s">
        <v>282</v>
      </c>
      <c r="J201" s="130"/>
      <c r="K201" s="130"/>
      <c r="L201" s="130"/>
      <c r="M201" s="197"/>
      <c r="N201" s="130"/>
      <c r="O201" s="197">
        <v>4</v>
      </c>
      <c r="P201" s="130"/>
      <c r="Q201" s="130"/>
      <c r="R201" s="130"/>
      <c r="S201" s="147" t="s">
        <v>280</v>
      </c>
    </row>
    <row r="202" spans="1:19">
      <c r="A202" s="142"/>
      <c r="B202" s="130"/>
      <c r="C202" s="130"/>
      <c r="D202" s="131"/>
      <c r="E202" s="130"/>
      <c r="F202" s="130"/>
      <c r="G202" s="130"/>
      <c r="H202" s="178" t="s">
        <v>510</v>
      </c>
      <c r="I202" s="147" t="s">
        <v>287</v>
      </c>
      <c r="J202" s="130"/>
      <c r="K202" s="130"/>
      <c r="L202" s="130"/>
      <c r="M202" s="197"/>
      <c r="N202" s="130"/>
      <c r="O202" s="197">
        <v>4</v>
      </c>
      <c r="P202" s="130"/>
      <c r="Q202" s="130"/>
      <c r="R202" s="130"/>
      <c r="S202" s="147" t="s">
        <v>280</v>
      </c>
    </row>
    <row r="203" spans="1:19">
      <c r="A203" s="142"/>
      <c r="B203" s="130"/>
      <c r="C203" s="161" t="s">
        <v>148</v>
      </c>
      <c r="D203" s="136">
        <v>3</v>
      </c>
      <c r="E203" s="138">
        <v>2</v>
      </c>
      <c r="F203" s="138">
        <v>8</v>
      </c>
      <c r="G203" s="138">
        <v>8</v>
      </c>
      <c r="H203" s="178" t="s">
        <v>511</v>
      </c>
      <c r="I203" s="147" t="s">
        <v>279</v>
      </c>
      <c r="J203" s="130"/>
      <c r="K203" s="130"/>
      <c r="L203" s="130"/>
      <c r="M203" s="197"/>
      <c r="N203" s="195"/>
      <c r="O203" s="130">
        <v>4</v>
      </c>
      <c r="P203" s="130"/>
      <c r="Q203" s="130"/>
      <c r="R203" s="161" t="s">
        <v>196</v>
      </c>
      <c r="S203" s="147" t="s">
        <v>280</v>
      </c>
    </row>
    <row r="204" ht="30.4" spans="1:19">
      <c r="A204" s="142"/>
      <c r="B204" s="130"/>
      <c r="C204" s="146"/>
      <c r="D204" s="144"/>
      <c r="E204" s="146"/>
      <c r="F204" s="146"/>
      <c r="G204" s="146"/>
      <c r="H204" s="178" t="s">
        <v>512</v>
      </c>
      <c r="I204" s="147" t="s">
        <v>279</v>
      </c>
      <c r="J204" s="130"/>
      <c r="K204" s="130"/>
      <c r="L204" s="130"/>
      <c r="M204" s="197"/>
      <c r="N204" s="195"/>
      <c r="O204" s="130">
        <v>4</v>
      </c>
      <c r="P204" s="130"/>
      <c r="Q204" s="130"/>
      <c r="R204" s="146"/>
      <c r="S204" s="147" t="s">
        <v>280</v>
      </c>
    </row>
    <row r="205" spans="1:19">
      <c r="A205" s="142"/>
      <c r="B205" s="130"/>
      <c r="C205" s="161" t="s">
        <v>164</v>
      </c>
      <c r="D205" s="136">
        <v>3</v>
      </c>
      <c r="E205" s="138">
        <v>2</v>
      </c>
      <c r="F205" s="138">
        <v>8</v>
      </c>
      <c r="G205" s="138">
        <v>8</v>
      </c>
      <c r="H205" s="178" t="s">
        <v>513</v>
      </c>
      <c r="I205" s="147" t="s">
        <v>287</v>
      </c>
      <c r="J205" s="130"/>
      <c r="K205" s="130"/>
      <c r="L205" s="130"/>
      <c r="M205" s="197"/>
      <c r="N205" s="130"/>
      <c r="O205" s="197">
        <v>4</v>
      </c>
      <c r="P205" s="130"/>
      <c r="Q205" s="130"/>
      <c r="R205" s="161" t="s">
        <v>196</v>
      </c>
      <c r="S205" s="147" t="s">
        <v>280</v>
      </c>
    </row>
    <row r="206" spans="1:19">
      <c r="A206" s="142"/>
      <c r="B206" s="130"/>
      <c r="C206" s="146"/>
      <c r="D206" s="144"/>
      <c r="E206" s="146"/>
      <c r="F206" s="146"/>
      <c r="G206" s="146"/>
      <c r="H206" s="178" t="s">
        <v>514</v>
      </c>
      <c r="I206" s="147" t="s">
        <v>287</v>
      </c>
      <c r="J206" s="130"/>
      <c r="K206" s="130"/>
      <c r="L206" s="130"/>
      <c r="M206" s="197"/>
      <c r="N206" s="130"/>
      <c r="O206" s="197">
        <v>4</v>
      </c>
      <c r="P206" s="130"/>
      <c r="Q206" s="130"/>
      <c r="R206" s="146"/>
      <c r="S206" s="147" t="s">
        <v>280</v>
      </c>
    </row>
    <row r="207" spans="1:19">
      <c r="A207" s="142"/>
      <c r="B207" s="130"/>
      <c r="C207" s="161" t="s">
        <v>515</v>
      </c>
      <c r="D207" s="136">
        <v>2.5</v>
      </c>
      <c r="E207" s="138">
        <v>2</v>
      </c>
      <c r="F207" s="138">
        <v>8</v>
      </c>
      <c r="G207" s="146">
        <v>4</v>
      </c>
      <c r="H207" s="178" t="s">
        <v>516</v>
      </c>
      <c r="I207" s="147" t="s">
        <v>287</v>
      </c>
      <c r="J207" s="130"/>
      <c r="K207" s="130"/>
      <c r="L207" s="130"/>
      <c r="M207" s="197"/>
      <c r="N207" s="130"/>
      <c r="O207" s="197"/>
      <c r="P207" s="130">
        <v>4</v>
      </c>
      <c r="Q207" s="130"/>
      <c r="R207" s="146"/>
      <c r="S207" s="147" t="s">
        <v>280</v>
      </c>
    </row>
    <row r="208" spans="1:19">
      <c r="A208" s="142"/>
      <c r="B208" s="130"/>
      <c r="C208" s="146"/>
      <c r="D208" s="144"/>
      <c r="E208" s="146"/>
      <c r="F208" s="146"/>
      <c r="G208" s="146">
        <v>4</v>
      </c>
      <c r="H208" s="178" t="s">
        <v>517</v>
      </c>
      <c r="I208" s="147" t="s">
        <v>287</v>
      </c>
      <c r="J208" s="130"/>
      <c r="K208" s="130"/>
      <c r="L208" s="130"/>
      <c r="M208" s="197"/>
      <c r="N208" s="130"/>
      <c r="O208" s="197"/>
      <c r="P208" s="130">
        <v>4</v>
      </c>
      <c r="Q208" s="130"/>
      <c r="R208" s="146"/>
      <c r="S208" s="147" t="s">
        <v>280</v>
      </c>
    </row>
    <row r="209" ht="14.25" customHeight="1" spans="1:19">
      <c r="A209" s="142"/>
      <c r="B209" s="130"/>
      <c r="C209" s="161" t="s">
        <v>518</v>
      </c>
      <c r="D209" s="136">
        <v>2.5</v>
      </c>
      <c r="E209" s="138">
        <v>2</v>
      </c>
      <c r="F209" s="138">
        <v>8</v>
      </c>
      <c r="G209" s="146">
        <v>2</v>
      </c>
      <c r="H209" s="398" t="s">
        <v>519</v>
      </c>
      <c r="I209" s="202" t="s">
        <v>520</v>
      </c>
      <c r="J209" s="202"/>
      <c r="K209" s="202"/>
      <c r="L209" s="202"/>
      <c r="M209" s="202"/>
      <c r="N209" s="202"/>
      <c r="O209" s="195"/>
      <c r="P209" s="202">
        <v>2</v>
      </c>
      <c r="Q209" s="202"/>
      <c r="R209" s="202" t="s">
        <v>521</v>
      </c>
      <c r="S209" s="147" t="s">
        <v>280</v>
      </c>
    </row>
    <row r="210" ht="14.25" customHeight="1" spans="1:19">
      <c r="A210" s="142"/>
      <c r="B210" s="130"/>
      <c r="C210" s="198"/>
      <c r="D210" s="140"/>
      <c r="E210" s="142"/>
      <c r="F210" s="142"/>
      <c r="G210" s="146">
        <v>2</v>
      </c>
      <c r="H210" s="398" t="s">
        <v>522</v>
      </c>
      <c r="I210" s="202" t="s">
        <v>520</v>
      </c>
      <c r="J210" s="202"/>
      <c r="K210" s="202"/>
      <c r="L210" s="202"/>
      <c r="M210" s="202"/>
      <c r="N210" s="202"/>
      <c r="O210" s="195"/>
      <c r="P210" s="202">
        <v>2</v>
      </c>
      <c r="Q210" s="202"/>
      <c r="R210" s="202"/>
      <c r="S210" s="147" t="s">
        <v>280</v>
      </c>
    </row>
    <row r="211" spans="1:19">
      <c r="A211" s="142"/>
      <c r="B211" s="130"/>
      <c r="C211" s="160"/>
      <c r="D211" s="144"/>
      <c r="E211" s="146"/>
      <c r="F211" s="146"/>
      <c r="G211" s="146">
        <v>4</v>
      </c>
      <c r="H211" s="398" t="s">
        <v>523</v>
      </c>
      <c r="I211" s="202" t="s">
        <v>524</v>
      </c>
      <c r="J211" s="202"/>
      <c r="K211" s="202"/>
      <c r="L211" s="202"/>
      <c r="M211" s="202"/>
      <c r="N211" s="202"/>
      <c r="O211" s="195"/>
      <c r="P211" s="202">
        <v>4</v>
      </c>
      <c r="Q211" s="202"/>
      <c r="R211" s="202"/>
      <c r="S211" s="147" t="s">
        <v>280</v>
      </c>
    </row>
    <row r="212" spans="1:19">
      <c r="A212" s="146"/>
      <c r="B212" s="130"/>
      <c r="C212" s="148" t="s">
        <v>69</v>
      </c>
      <c r="D212" s="149">
        <f>SUM(D164:D211)</f>
        <v>21</v>
      </c>
      <c r="E212" s="149">
        <f t="shared" ref="E212:Q212" si="2">SUM(E164:E211)</f>
        <v>47</v>
      </c>
      <c r="F212" s="149">
        <f t="shared" si="2"/>
        <v>132</v>
      </c>
      <c r="G212" s="149">
        <f t="shared" si="2"/>
        <v>128</v>
      </c>
      <c r="H212" s="149">
        <f t="shared" si="2"/>
        <v>0</v>
      </c>
      <c r="I212" s="149">
        <f t="shared" si="2"/>
        <v>0</v>
      </c>
      <c r="J212" s="149">
        <f t="shared" si="2"/>
        <v>0</v>
      </c>
      <c r="K212" s="149">
        <f t="shared" si="2"/>
        <v>0</v>
      </c>
      <c r="L212" s="149">
        <f t="shared" si="2"/>
        <v>28</v>
      </c>
      <c r="M212" s="149">
        <f t="shared" si="2"/>
        <v>16</v>
      </c>
      <c r="N212" s="149">
        <f t="shared" si="2"/>
        <v>32</v>
      </c>
      <c r="O212" s="149">
        <f t="shared" si="2"/>
        <v>32</v>
      </c>
      <c r="P212" s="149">
        <f t="shared" si="2"/>
        <v>24</v>
      </c>
      <c r="Q212" s="149">
        <f t="shared" si="2"/>
        <v>0</v>
      </c>
      <c r="R212" s="197"/>
      <c r="S212" s="197"/>
    </row>
    <row r="213" spans="1:19">
      <c r="A213" s="135"/>
      <c r="B213" s="143"/>
      <c r="C213" s="148" t="s">
        <v>69</v>
      </c>
      <c r="D213" s="149" t="s">
        <v>525</v>
      </c>
      <c r="E213" s="132">
        <v>13</v>
      </c>
      <c r="F213" s="132">
        <v>36</v>
      </c>
      <c r="G213" s="132" t="s">
        <v>525</v>
      </c>
      <c r="H213" s="197"/>
      <c r="I213" s="132"/>
      <c r="J213" s="132">
        <v>0</v>
      </c>
      <c r="K213" s="132">
        <v>0</v>
      </c>
      <c r="L213" s="132">
        <v>0</v>
      </c>
      <c r="M213" s="132">
        <v>6</v>
      </c>
      <c r="N213" s="132">
        <v>6</v>
      </c>
      <c r="O213" s="132">
        <v>14</v>
      </c>
      <c r="P213" s="132">
        <v>10</v>
      </c>
      <c r="Q213" s="132">
        <v>0</v>
      </c>
      <c r="R213" s="132"/>
      <c r="S213" s="130"/>
    </row>
    <row r="214" ht="67" customHeight="1" spans="1:19">
      <c r="A214" s="143"/>
      <c r="B214" s="130" t="s">
        <v>526</v>
      </c>
      <c r="C214" s="200" t="s">
        <v>527</v>
      </c>
      <c r="D214" s="201"/>
      <c r="E214" s="200"/>
      <c r="F214" s="200"/>
      <c r="G214" s="200"/>
      <c r="H214" s="200"/>
      <c r="I214" s="200"/>
      <c r="J214" s="200"/>
      <c r="K214" s="200"/>
      <c r="L214" s="200"/>
      <c r="M214" s="200"/>
      <c r="N214" s="200"/>
      <c r="O214" s="200"/>
      <c r="P214" s="200"/>
      <c r="Q214" s="200"/>
      <c r="R214" s="200"/>
      <c r="S214" s="200"/>
    </row>
  </sheetData>
  <mergeCells count="212">
    <mergeCell ref="A1:S1"/>
    <mergeCell ref="J2:Q2"/>
    <mergeCell ref="J3:K3"/>
    <mergeCell ref="L3:M3"/>
    <mergeCell ref="N3:O3"/>
    <mergeCell ref="P3:Q3"/>
    <mergeCell ref="C214:S214"/>
    <mergeCell ref="A5:A57"/>
    <mergeCell ref="A58:A163"/>
    <mergeCell ref="A164:A212"/>
    <mergeCell ref="A213:A214"/>
    <mergeCell ref="B5:B57"/>
    <mergeCell ref="B58:B163"/>
    <mergeCell ref="B164:B212"/>
    <mergeCell ref="C2:C4"/>
    <mergeCell ref="C5:C11"/>
    <mergeCell ref="C12:C46"/>
    <mergeCell ref="C47:C52"/>
    <mergeCell ref="C53:C56"/>
    <mergeCell ref="C58:C61"/>
    <mergeCell ref="C62:C65"/>
    <mergeCell ref="C66:C69"/>
    <mergeCell ref="C70:C74"/>
    <mergeCell ref="C75:C78"/>
    <mergeCell ref="C79:C92"/>
    <mergeCell ref="C93:C96"/>
    <mergeCell ref="C97:C101"/>
    <mergeCell ref="C102:C111"/>
    <mergeCell ref="C112:C125"/>
    <mergeCell ref="C126:C141"/>
    <mergeCell ref="C142:C145"/>
    <mergeCell ref="C146:C148"/>
    <mergeCell ref="C149:C152"/>
    <mergeCell ref="C153:C156"/>
    <mergeCell ref="C157:C160"/>
    <mergeCell ref="C161:C162"/>
    <mergeCell ref="C164:C167"/>
    <mergeCell ref="C168:C172"/>
    <mergeCell ref="C173:C182"/>
    <mergeCell ref="C183:C190"/>
    <mergeCell ref="C191:C194"/>
    <mergeCell ref="C195:C198"/>
    <mergeCell ref="C199:C202"/>
    <mergeCell ref="C203:C204"/>
    <mergeCell ref="C205:C206"/>
    <mergeCell ref="C207:C208"/>
    <mergeCell ref="C209:C211"/>
    <mergeCell ref="D2:D4"/>
    <mergeCell ref="D5:D11"/>
    <mergeCell ref="D12:D46"/>
    <mergeCell ref="D47:D52"/>
    <mergeCell ref="D53:D56"/>
    <mergeCell ref="D58:D61"/>
    <mergeCell ref="D62:D65"/>
    <mergeCell ref="D66:D69"/>
    <mergeCell ref="D70:D74"/>
    <mergeCell ref="D75:D78"/>
    <mergeCell ref="D79:D92"/>
    <mergeCell ref="D93:D96"/>
    <mergeCell ref="D97:D101"/>
    <mergeCell ref="D102:D111"/>
    <mergeCell ref="D112:D125"/>
    <mergeCell ref="D126:D141"/>
    <mergeCell ref="D142:D145"/>
    <mergeCell ref="D146:D148"/>
    <mergeCell ref="D149:D152"/>
    <mergeCell ref="D153:D156"/>
    <mergeCell ref="D157:D160"/>
    <mergeCell ref="D161:D162"/>
    <mergeCell ref="D164:D167"/>
    <mergeCell ref="D168:D172"/>
    <mergeCell ref="D173:D182"/>
    <mergeCell ref="D183:D190"/>
    <mergeCell ref="D191:D194"/>
    <mergeCell ref="D195:D198"/>
    <mergeCell ref="D199:D202"/>
    <mergeCell ref="D203:D204"/>
    <mergeCell ref="D205:D206"/>
    <mergeCell ref="D207:D208"/>
    <mergeCell ref="D209:D211"/>
    <mergeCell ref="E2:E4"/>
    <mergeCell ref="E5:E11"/>
    <mergeCell ref="E12:E46"/>
    <mergeCell ref="E47:E52"/>
    <mergeCell ref="E53:E56"/>
    <mergeCell ref="E58:E61"/>
    <mergeCell ref="E62:E65"/>
    <mergeCell ref="E66:E69"/>
    <mergeCell ref="E70:E74"/>
    <mergeCell ref="E75:E78"/>
    <mergeCell ref="E79:E92"/>
    <mergeCell ref="E93:E96"/>
    <mergeCell ref="E97:E101"/>
    <mergeCell ref="E102:E111"/>
    <mergeCell ref="E112:E125"/>
    <mergeCell ref="E126:E141"/>
    <mergeCell ref="E142:E145"/>
    <mergeCell ref="E146:E148"/>
    <mergeCell ref="E149:E152"/>
    <mergeCell ref="E153:E156"/>
    <mergeCell ref="E157:E160"/>
    <mergeCell ref="E161:E162"/>
    <mergeCell ref="E164:E167"/>
    <mergeCell ref="E168:E172"/>
    <mergeCell ref="E173:E182"/>
    <mergeCell ref="E183:E190"/>
    <mergeCell ref="E191:E194"/>
    <mergeCell ref="E195:E198"/>
    <mergeCell ref="E199:E202"/>
    <mergeCell ref="E203:E204"/>
    <mergeCell ref="E205:E206"/>
    <mergeCell ref="E207:E208"/>
    <mergeCell ref="E209:E211"/>
    <mergeCell ref="F2:F4"/>
    <mergeCell ref="F5:F11"/>
    <mergeCell ref="F12:F46"/>
    <mergeCell ref="F47:F52"/>
    <mergeCell ref="F53:F56"/>
    <mergeCell ref="F58:F61"/>
    <mergeCell ref="F62:F65"/>
    <mergeCell ref="F66:F69"/>
    <mergeCell ref="F70:F74"/>
    <mergeCell ref="F75:F78"/>
    <mergeCell ref="F79:F92"/>
    <mergeCell ref="F93:F96"/>
    <mergeCell ref="F97:F101"/>
    <mergeCell ref="F102:F111"/>
    <mergeCell ref="F112:F125"/>
    <mergeCell ref="F126:F141"/>
    <mergeCell ref="F142:F145"/>
    <mergeCell ref="F146:F148"/>
    <mergeCell ref="F149:F152"/>
    <mergeCell ref="F153:F156"/>
    <mergeCell ref="F157:F160"/>
    <mergeCell ref="F161:F162"/>
    <mergeCell ref="F164:F167"/>
    <mergeCell ref="F168:F172"/>
    <mergeCell ref="F173:F182"/>
    <mergeCell ref="F183:F190"/>
    <mergeCell ref="F191:F194"/>
    <mergeCell ref="F195:F198"/>
    <mergeCell ref="F199:F202"/>
    <mergeCell ref="F203:F204"/>
    <mergeCell ref="F205:F206"/>
    <mergeCell ref="F207:F208"/>
    <mergeCell ref="F209:F211"/>
    <mergeCell ref="G2:G4"/>
    <mergeCell ref="G5:G11"/>
    <mergeCell ref="G12:G46"/>
    <mergeCell ref="G47:G52"/>
    <mergeCell ref="G53:G56"/>
    <mergeCell ref="G58:G61"/>
    <mergeCell ref="G62:G65"/>
    <mergeCell ref="G66:G69"/>
    <mergeCell ref="G70:G74"/>
    <mergeCell ref="G75:G78"/>
    <mergeCell ref="G79:G92"/>
    <mergeCell ref="G93:G96"/>
    <mergeCell ref="G97:G101"/>
    <mergeCell ref="G102:G111"/>
    <mergeCell ref="G112:G125"/>
    <mergeCell ref="G126:G141"/>
    <mergeCell ref="G142:G145"/>
    <mergeCell ref="G146:G148"/>
    <mergeCell ref="G149:G152"/>
    <mergeCell ref="G153:G156"/>
    <mergeCell ref="G157:G160"/>
    <mergeCell ref="G161:G162"/>
    <mergeCell ref="G164:G167"/>
    <mergeCell ref="G168:G172"/>
    <mergeCell ref="G173:G182"/>
    <mergeCell ref="G183:G190"/>
    <mergeCell ref="G191:G194"/>
    <mergeCell ref="G195:G198"/>
    <mergeCell ref="G199:G202"/>
    <mergeCell ref="G203:G204"/>
    <mergeCell ref="G205:G206"/>
    <mergeCell ref="H2:H4"/>
    <mergeCell ref="I2:I4"/>
    <mergeCell ref="R2:R4"/>
    <mergeCell ref="R5:R11"/>
    <mergeCell ref="R12:R46"/>
    <mergeCell ref="R47:R52"/>
    <mergeCell ref="R53:R56"/>
    <mergeCell ref="R58:R61"/>
    <mergeCell ref="R62:R65"/>
    <mergeCell ref="R66:R69"/>
    <mergeCell ref="R70:R74"/>
    <mergeCell ref="R75:R78"/>
    <mergeCell ref="R79:R92"/>
    <mergeCell ref="R93:R96"/>
    <mergeCell ref="R97:R101"/>
    <mergeCell ref="R102:R111"/>
    <mergeCell ref="R112:R125"/>
    <mergeCell ref="R126:R141"/>
    <mergeCell ref="R142:R145"/>
    <mergeCell ref="R146:R148"/>
    <mergeCell ref="R149:R152"/>
    <mergeCell ref="R153:R156"/>
    <mergeCell ref="R157:R160"/>
    <mergeCell ref="R164:R167"/>
    <mergeCell ref="R168:R172"/>
    <mergeCell ref="R173:R182"/>
    <mergeCell ref="R183:R190"/>
    <mergeCell ref="R191:R194"/>
    <mergeCell ref="R195:R198"/>
    <mergeCell ref="R199:R202"/>
    <mergeCell ref="R203:R204"/>
    <mergeCell ref="R205:R206"/>
    <mergeCell ref="R209:R211"/>
    <mergeCell ref="S2:S4"/>
    <mergeCell ref="A2:B4"/>
  </mergeCells>
  <pageMargins left="0.699305555555556" right="0.699305555555556" top="0.75" bottom="0.75" header="0.3" footer="0.3"/>
  <pageSetup paperSize="9" scale="75"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75"/>
  <sheetViews>
    <sheetView zoomScale="130" zoomScaleNormal="130" topLeftCell="A11" workbookViewId="0">
      <selection activeCell="H29" sqref="H29:M29"/>
    </sheetView>
  </sheetViews>
  <sheetFormatPr defaultColWidth="9" defaultRowHeight="13.85"/>
  <cols>
    <col min="1" max="1" width="7.69026548672566" customWidth="1"/>
    <col min="2" max="2" width="14.2212389380531" style="54" customWidth="1"/>
    <col min="3" max="6" width="7.20353982300885" customWidth="1"/>
    <col min="7" max="7" width="2.97345132743363" customWidth="1"/>
    <col min="8" max="8" width="7.69026548672566" customWidth="1"/>
    <col min="9" max="9" width="15.2920353982301" style="54" customWidth="1"/>
    <col min="10" max="13" width="7.78761061946903" customWidth="1"/>
    <col min="19" max="19" width="11.6283185840708" customWidth="1"/>
    <col min="20" max="20" width="12.1238938053097" customWidth="1"/>
  </cols>
  <sheetData>
    <row r="1" ht="17.65" spans="1:13">
      <c r="A1" s="55" t="s">
        <v>528</v>
      </c>
      <c r="B1" s="56"/>
      <c r="C1" s="55"/>
      <c r="D1" s="55"/>
      <c r="E1" s="55"/>
      <c r="F1" s="55"/>
      <c r="G1" s="55"/>
      <c r="H1" s="55"/>
      <c r="I1" s="56"/>
      <c r="J1" s="55"/>
      <c r="K1" s="55"/>
      <c r="L1" s="55"/>
      <c r="M1" s="55"/>
    </row>
    <row r="2" spans="1:20">
      <c r="A2" s="57" t="s">
        <v>529</v>
      </c>
      <c r="B2" s="58" t="s">
        <v>3</v>
      </c>
      <c r="C2" s="59" t="s">
        <v>267</v>
      </c>
      <c r="D2" s="57" t="s">
        <v>185</v>
      </c>
      <c r="E2" s="57" t="s">
        <v>530</v>
      </c>
      <c r="F2" s="57" t="s">
        <v>531</v>
      </c>
      <c r="G2" s="60"/>
      <c r="H2" s="57" t="s">
        <v>529</v>
      </c>
      <c r="I2" s="58" t="s">
        <v>3</v>
      </c>
      <c r="J2" s="59" t="s">
        <v>267</v>
      </c>
      <c r="K2" s="57" t="s">
        <v>185</v>
      </c>
      <c r="L2" s="57" t="s">
        <v>530</v>
      </c>
      <c r="M2" s="57" t="s">
        <v>531</v>
      </c>
      <c r="P2" s="108"/>
      <c r="Q2" s="108"/>
      <c r="R2" s="108"/>
      <c r="S2" s="116"/>
      <c r="T2" s="116"/>
    </row>
    <row r="3" spans="1:20">
      <c r="A3" s="61"/>
      <c r="B3" s="62"/>
      <c r="C3" s="63"/>
      <c r="D3" s="61"/>
      <c r="E3" s="61"/>
      <c r="F3" s="61"/>
      <c r="G3" s="60"/>
      <c r="H3" s="61"/>
      <c r="I3" s="62"/>
      <c r="J3" s="63"/>
      <c r="K3" s="61"/>
      <c r="L3" s="61"/>
      <c r="M3" s="61"/>
      <c r="P3" s="107"/>
      <c r="Q3" s="107"/>
      <c r="R3" s="107"/>
      <c r="S3" s="107"/>
      <c r="T3" s="117"/>
    </row>
    <row r="4" spans="1:20">
      <c r="A4" s="61"/>
      <c r="B4" s="62"/>
      <c r="C4" s="63"/>
      <c r="D4" s="61"/>
      <c r="E4" s="61"/>
      <c r="F4" s="61"/>
      <c r="G4" s="60"/>
      <c r="H4" s="61"/>
      <c r="I4" s="62"/>
      <c r="J4" s="63"/>
      <c r="K4" s="61"/>
      <c r="L4" s="61"/>
      <c r="M4" s="61"/>
      <c r="P4" s="107"/>
      <c r="Q4" s="107"/>
      <c r="R4" s="107"/>
      <c r="S4" s="107"/>
      <c r="T4" s="117"/>
    </row>
    <row r="5" spans="1:20">
      <c r="A5" s="64" t="s">
        <v>532</v>
      </c>
      <c r="B5" s="65"/>
      <c r="C5" s="66"/>
      <c r="D5" s="66"/>
      <c r="E5" s="66"/>
      <c r="F5" s="66"/>
      <c r="G5" s="67"/>
      <c r="H5" s="64" t="s">
        <v>533</v>
      </c>
      <c r="I5" s="65"/>
      <c r="J5" s="66"/>
      <c r="K5" s="66"/>
      <c r="L5" s="66"/>
      <c r="M5" s="66"/>
      <c r="P5" s="107"/>
      <c r="Q5" s="107"/>
      <c r="R5" s="107"/>
      <c r="S5" s="107"/>
      <c r="T5" s="118"/>
    </row>
    <row r="6" spans="1:20">
      <c r="A6" s="68" t="s">
        <v>33</v>
      </c>
      <c r="B6" s="69" t="s">
        <v>34</v>
      </c>
      <c r="C6" s="63">
        <v>3</v>
      </c>
      <c r="D6" s="61">
        <v>48</v>
      </c>
      <c r="E6" s="70" t="s">
        <v>256</v>
      </c>
      <c r="F6" s="61" t="s">
        <v>23</v>
      </c>
      <c r="G6" s="60"/>
      <c r="H6" s="68" t="s">
        <v>21</v>
      </c>
      <c r="I6" s="71" t="s">
        <v>22</v>
      </c>
      <c r="J6" s="63">
        <v>3</v>
      </c>
      <c r="K6" s="61">
        <v>48</v>
      </c>
      <c r="L6" s="70" t="s">
        <v>256</v>
      </c>
      <c r="M6" s="61" t="s">
        <v>23</v>
      </c>
      <c r="P6" s="107"/>
      <c r="Q6" s="107"/>
      <c r="R6" s="107"/>
      <c r="S6" s="107"/>
      <c r="T6" s="118"/>
    </row>
    <row r="7" spans="1:20">
      <c r="A7" s="68" t="s">
        <v>37</v>
      </c>
      <c r="B7" s="69" t="s">
        <v>38</v>
      </c>
      <c r="C7" s="63">
        <v>0.5</v>
      </c>
      <c r="D7" s="61">
        <v>8</v>
      </c>
      <c r="E7" s="70" t="s">
        <v>256</v>
      </c>
      <c r="F7" s="61" t="s">
        <v>23</v>
      </c>
      <c r="G7" s="60"/>
      <c r="H7" s="68" t="s">
        <v>47</v>
      </c>
      <c r="I7" s="71" t="s">
        <v>534</v>
      </c>
      <c r="J7" s="63">
        <v>3.5</v>
      </c>
      <c r="K7" s="61">
        <v>56</v>
      </c>
      <c r="L7" s="70" t="s">
        <v>256</v>
      </c>
      <c r="M7" s="61" t="s">
        <v>23</v>
      </c>
      <c r="P7" s="107"/>
      <c r="Q7" s="107"/>
      <c r="R7" s="107"/>
      <c r="S7" s="107"/>
      <c r="T7" s="117"/>
    </row>
    <row r="8" spans="1:20">
      <c r="A8" s="68" t="s">
        <v>45</v>
      </c>
      <c r="B8" s="71" t="s">
        <v>535</v>
      </c>
      <c r="C8" s="63">
        <v>3.5</v>
      </c>
      <c r="D8" s="61">
        <v>56</v>
      </c>
      <c r="E8" s="70" t="s">
        <v>256</v>
      </c>
      <c r="F8" s="61" t="s">
        <v>23</v>
      </c>
      <c r="G8" s="60"/>
      <c r="H8" s="68" t="s">
        <v>55</v>
      </c>
      <c r="I8" s="71" t="s">
        <v>536</v>
      </c>
      <c r="J8" s="63">
        <v>1</v>
      </c>
      <c r="K8" s="61">
        <v>36</v>
      </c>
      <c r="L8" s="70" t="s">
        <v>256</v>
      </c>
      <c r="M8" s="61" t="s">
        <v>23</v>
      </c>
      <c r="P8" s="107"/>
      <c r="Q8" s="107"/>
      <c r="R8" s="107"/>
      <c r="S8" s="107"/>
      <c r="T8" s="119"/>
    </row>
    <row r="9" spans="1:20">
      <c r="A9" s="68" t="s">
        <v>53</v>
      </c>
      <c r="B9" s="71" t="s">
        <v>537</v>
      </c>
      <c r="C9" s="63">
        <v>1</v>
      </c>
      <c r="D9" s="61">
        <v>36</v>
      </c>
      <c r="E9" s="70" t="s">
        <v>256</v>
      </c>
      <c r="F9" s="61" t="s">
        <v>23</v>
      </c>
      <c r="G9" s="60"/>
      <c r="H9" s="68" t="s">
        <v>63</v>
      </c>
      <c r="I9" s="109" t="s">
        <v>64</v>
      </c>
      <c r="J9" s="63">
        <v>6</v>
      </c>
      <c r="K9" s="61">
        <v>96</v>
      </c>
      <c r="L9" s="70" t="s">
        <v>256</v>
      </c>
      <c r="M9" s="61" t="s">
        <v>23</v>
      </c>
      <c r="P9" s="107"/>
      <c r="Q9" s="107"/>
      <c r="R9" s="107"/>
      <c r="S9" s="107"/>
      <c r="T9" s="117"/>
    </row>
    <row r="10" spans="1:20">
      <c r="A10" s="68" t="s">
        <v>61</v>
      </c>
      <c r="B10" s="69" t="s">
        <v>62</v>
      </c>
      <c r="C10" s="63">
        <v>5.5</v>
      </c>
      <c r="D10" s="61">
        <v>88</v>
      </c>
      <c r="E10" s="70" t="s">
        <v>256</v>
      </c>
      <c r="F10" s="61" t="s">
        <v>23</v>
      </c>
      <c r="G10" s="60"/>
      <c r="H10" s="68" t="s">
        <v>65</v>
      </c>
      <c r="I10" s="109" t="s">
        <v>66</v>
      </c>
      <c r="J10" s="63">
        <v>3.5</v>
      </c>
      <c r="K10" s="61">
        <v>56</v>
      </c>
      <c r="L10" s="70" t="s">
        <v>256</v>
      </c>
      <c r="M10" s="61" t="s">
        <v>23</v>
      </c>
      <c r="P10" s="107"/>
      <c r="Q10" s="107"/>
      <c r="R10" s="120"/>
      <c r="S10" s="107"/>
      <c r="T10" s="117"/>
    </row>
    <row r="11" ht="22.5" spans="1:13">
      <c r="A11" s="68" t="s">
        <v>29</v>
      </c>
      <c r="B11" s="69" t="s">
        <v>30</v>
      </c>
      <c r="C11" s="63">
        <v>4</v>
      </c>
      <c r="D11" s="61">
        <v>36</v>
      </c>
      <c r="E11" s="70" t="s">
        <v>256</v>
      </c>
      <c r="F11" s="61" t="s">
        <v>23</v>
      </c>
      <c r="G11" s="60"/>
      <c r="H11" s="72" t="s">
        <v>90</v>
      </c>
      <c r="I11" s="110" t="s">
        <v>91</v>
      </c>
      <c r="J11" s="63">
        <v>3.5</v>
      </c>
      <c r="K11" s="61">
        <v>56</v>
      </c>
      <c r="L11" s="70" t="s">
        <v>256</v>
      </c>
      <c r="M11" s="61" t="s">
        <v>92</v>
      </c>
    </row>
    <row r="12" spans="1:13">
      <c r="A12" s="73"/>
      <c r="B12" s="74" t="s">
        <v>69</v>
      </c>
      <c r="C12" s="75">
        <f>SUM(C6:C11)</f>
        <v>17.5</v>
      </c>
      <c r="D12" s="76">
        <f>SUM(D6:D11)</f>
        <v>272</v>
      </c>
      <c r="E12" s="77" t="s">
        <v>256</v>
      </c>
      <c r="F12" s="76"/>
      <c r="G12" s="60"/>
      <c r="H12" s="78" t="s">
        <v>197</v>
      </c>
      <c r="I12" s="91" t="s">
        <v>192</v>
      </c>
      <c r="J12" s="63">
        <v>2</v>
      </c>
      <c r="K12" s="61">
        <v>56</v>
      </c>
      <c r="L12" s="70" t="s">
        <v>256</v>
      </c>
      <c r="M12" s="61" t="s">
        <v>194</v>
      </c>
    </row>
    <row r="13" spans="1:13">
      <c r="A13" s="68" t="s">
        <v>73</v>
      </c>
      <c r="B13" s="69" t="s">
        <v>74</v>
      </c>
      <c r="C13" s="79">
        <f t="shared" ref="C13:C15" si="0">D13/16</f>
        <v>2.5</v>
      </c>
      <c r="D13" s="61">
        <v>40</v>
      </c>
      <c r="E13" s="80" t="s">
        <v>257</v>
      </c>
      <c r="F13" s="61" t="s">
        <v>72</v>
      </c>
      <c r="G13" s="60"/>
      <c r="H13" s="81" t="s">
        <v>127</v>
      </c>
      <c r="I13" s="111" t="s">
        <v>128</v>
      </c>
      <c r="J13" s="63">
        <f>K13/16</f>
        <v>2.5</v>
      </c>
      <c r="K13" s="61">
        <v>40</v>
      </c>
      <c r="L13" s="70" t="s">
        <v>256</v>
      </c>
      <c r="M13" s="61" t="s">
        <v>129</v>
      </c>
    </row>
    <row r="14" spans="1:13">
      <c r="A14" s="68" t="s">
        <v>70</v>
      </c>
      <c r="B14" s="69" t="s">
        <v>71</v>
      </c>
      <c r="C14" s="79">
        <f t="shared" si="0"/>
        <v>3.5</v>
      </c>
      <c r="D14" s="61">
        <v>56</v>
      </c>
      <c r="E14" s="80" t="s">
        <v>257</v>
      </c>
      <c r="F14" s="61" t="s">
        <v>72</v>
      </c>
      <c r="G14" s="60"/>
      <c r="H14" s="78"/>
      <c r="I14" s="74" t="s">
        <v>69</v>
      </c>
      <c r="J14" s="75">
        <f>SUM(J6:J13)</f>
        <v>25</v>
      </c>
      <c r="K14" s="76">
        <f>SUM(K6:K13)</f>
        <v>444</v>
      </c>
      <c r="L14" s="77"/>
      <c r="M14" s="76"/>
    </row>
    <row r="15" spans="1:13">
      <c r="A15" s="68" t="s">
        <v>82</v>
      </c>
      <c r="B15" s="69" t="s">
        <v>83</v>
      </c>
      <c r="C15" s="79">
        <f t="shared" si="0"/>
        <v>3</v>
      </c>
      <c r="D15" s="61">
        <v>48</v>
      </c>
      <c r="E15" s="80" t="s">
        <v>257</v>
      </c>
      <c r="F15" s="61" t="s">
        <v>72</v>
      </c>
      <c r="G15" s="60"/>
      <c r="H15" s="68" t="s">
        <v>75</v>
      </c>
      <c r="I15" s="109" t="s">
        <v>76</v>
      </c>
      <c r="J15" s="63">
        <v>3.5</v>
      </c>
      <c r="K15" s="61">
        <v>56</v>
      </c>
      <c r="L15" s="80" t="s">
        <v>257</v>
      </c>
      <c r="M15" s="61" t="s">
        <v>72</v>
      </c>
    </row>
    <row r="16" ht="22.9" spans="1:13">
      <c r="A16" s="82" t="s">
        <v>211</v>
      </c>
      <c r="B16" s="62" t="s">
        <v>538</v>
      </c>
      <c r="C16" s="63">
        <v>0.5</v>
      </c>
      <c r="D16" s="61">
        <v>24</v>
      </c>
      <c r="E16" s="80" t="s">
        <v>257</v>
      </c>
      <c r="F16" s="61" t="s">
        <v>210</v>
      </c>
      <c r="G16" s="60"/>
      <c r="H16" s="83"/>
      <c r="I16" s="74" t="s">
        <v>69</v>
      </c>
      <c r="J16" s="75">
        <f>SUM(J15:J15)</f>
        <v>3.5</v>
      </c>
      <c r="K16" s="76">
        <f>SUM(K15:K15)</f>
        <v>56</v>
      </c>
      <c r="L16" s="76" t="s">
        <v>257</v>
      </c>
      <c r="M16" s="76"/>
    </row>
    <row r="17" spans="1:17">
      <c r="A17" s="84"/>
      <c r="B17" s="74" t="s">
        <v>69</v>
      </c>
      <c r="C17" s="85">
        <f>SUM(C13:C16)</f>
        <v>9.5</v>
      </c>
      <c r="D17" s="76">
        <f>SUM(D13:D16)</f>
        <v>168</v>
      </c>
      <c r="E17" s="86" t="s">
        <v>257</v>
      </c>
      <c r="F17" s="76"/>
      <c r="G17" s="60"/>
      <c r="H17" s="83"/>
      <c r="I17" s="112"/>
      <c r="J17" s="83"/>
      <c r="K17" s="83"/>
      <c r="L17" s="83"/>
      <c r="M17" s="83"/>
      <c r="Q17" s="107"/>
    </row>
    <row r="18" spans="1:17">
      <c r="A18" s="87" t="s">
        <v>240</v>
      </c>
      <c r="B18" s="88"/>
      <c r="C18" s="89">
        <f>C12+C17</f>
        <v>27</v>
      </c>
      <c r="D18" s="84">
        <f>D12+D17</f>
        <v>440</v>
      </c>
      <c r="E18" s="84"/>
      <c r="F18" s="84"/>
      <c r="G18" s="60"/>
      <c r="H18" s="87" t="s">
        <v>240</v>
      </c>
      <c r="I18" s="88"/>
      <c r="J18" s="89">
        <f>J14+J16</f>
        <v>28.5</v>
      </c>
      <c r="K18" s="84">
        <f>K14+K16</f>
        <v>500</v>
      </c>
      <c r="L18" s="84"/>
      <c r="M18" s="84"/>
      <c r="Q18" s="107"/>
    </row>
    <row r="19" spans="1:17">
      <c r="A19" s="64" t="s">
        <v>539</v>
      </c>
      <c r="B19" s="65"/>
      <c r="C19" s="66"/>
      <c r="D19" s="66"/>
      <c r="E19" s="66"/>
      <c r="F19" s="66"/>
      <c r="G19" s="60"/>
      <c r="H19" s="64" t="s">
        <v>540</v>
      </c>
      <c r="I19" s="65"/>
      <c r="J19" s="66"/>
      <c r="K19" s="66"/>
      <c r="L19" s="66"/>
      <c r="M19" s="66"/>
      <c r="Q19" s="107"/>
    </row>
    <row r="20" ht="33.75" spans="1:17">
      <c r="A20" s="68" t="s">
        <v>27</v>
      </c>
      <c r="B20" s="71" t="s">
        <v>541</v>
      </c>
      <c r="C20" s="63">
        <f>D20/16</f>
        <v>4</v>
      </c>
      <c r="D20" s="61">
        <v>64</v>
      </c>
      <c r="E20" s="90" t="s">
        <v>256</v>
      </c>
      <c r="F20" s="61" t="s">
        <v>23</v>
      </c>
      <c r="G20" s="60"/>
      <c r="H20" s="68" t="s">
        <v>25</v>
      </c>
      <c r="I20" s="71" t="s">
        <v>26</v>
      </c>
      <c r="J20" s="63">
        <f t="shared" ref="J20:J25" si="1">K20/16</f>
        <v>4</v>
      </c>
      <c r="K20" s="61">
        <v>64</v>
      </c>
      <c r="L20" s="90" t="s">
        <v>256</v>
      </c>
      <c r="M20" s="61" t="s">
        <v>23</v>
      </c>
      <c r="Q20" s="107"/>
    </row>
    <row r="21" ht="22.5" spans="1:17">
      <c r="A21" s="68" t="s">
        <v>39</v>
      </c>
      <c r="B21" s="71" t="s">
        <v>40</v>
      </c>
      <c r="C21" s="63">
        <f t="shared" ref="C21:C31" si="2">D21/16</f>
        <v>0.5</v>
      </c>
      <c r="D21" s="61">
        <v>8</v>
      </c>
      <c r="E21" s="90" t="s">
        <v>256</v>
      </c>
      <c r="F21" s="61" t="s">
        <v>23</v>
      </c>
      <c r="G21" s="60"/>
      <c r="H21" s="68" t="s">
        <v>51</v>
      </c>
      <c r="I21" s="91" t="s">
        <v>52</v>
      </c>
      <c r="J21" s="63">
        <f t="shared" ref="J21" si="3">K21/16</f>
        <v>2</v>
      </c>
      <c r="K21" s="61">
        <v>32</v>
      </c>
      <c r="L21" s="90" t="s">
        <v>256</v>
      </c>
      <c r="M21" s="61" t="s">
        <v>23</v>
      </c>
      <c r="Q21" s="107"/>
    </row>
    <row r="22" ht="22.5" spans="1:17">
      <c r="A22" s="68" t="s">
        <v>49</v>
      </c>
      <c r="B22" s="91" t="s">
        <v>50</v>
      </c>
      <c r="C22" s="63">
        <f t="shared" si="2"/>
        <v>2</v>
      </c>
      <c r="D22" s="61">
        <v>32</v>
      </c>
      <c r="E22" s="90" t="s">
        <v>256</v>
      </c>
      <c r="F22" s="61" t="s">
        <v>23</v>
      </c>
      <c r="G22" s="60"/>
      <c r="H22" s="68" t="s">
        <v>59</v>
      </c>
      <c r="I22" s="71" t="s">
        <v>60</v>
      </c>
      <c r="J22" s="63">
        <v>1</v>
      </c>
      <c r="K22" s="61">
        <v>36</v>
      </c>
      <c r="L22" s="90" t="s">
        <v>256</v>
      </c>
      <c r="M22" s="61" t="s">
        <v>23</v>
      </c>
      <c r="Q22" s="107"/>
    </row>
    <row r="23" spans="1:17">
      <c r="A23" s="68" t="s">
        <v>57</v>
      </c>
      <c r="B23" s="71" t="s">
        <v>58</v>
      </c>
      <c r="C23" s="63">
        <v>1</v>
      </c>
      <c r="D23" s="61">
        <v>36</v>
      </c>
      <c r="E23" s="90" t="s">
        <v>256</v>
      </c>
      <c r="F23" s="61" t="s">
        <v>23</v>
      </c>
      <c r="G23" s="60"/>
      <c r="H23" s="72" t="s">
        <v>98</v>
      </c>
      <c r="I23" s="71" t="s">
        <v>99</v>
      </c>
      <c r="J23" s="63">
        <f t="shared" si="1"/>
        <v>3.5</v>
      </c>
      <c r="K23" s="61">
        <v>56</v>
      </c>
      <c r="L23" s="90" t="s">
        <v>256</v>
      </c>
      <c r="M23" s="61" t="s">
        <v>92</v>
      </c>
      <c r="Q23" s="107"/>
    </row>
    <row r="24" spans="1:17">
      <c r="A24" s="72" t="s">
        <v>94</v>
      </c>
      <c r="B24" s="91" t="s">
        <v>95</v>
      </c>
      <c r="C24" s="63">
        <f t="shared" si="2"/>
        <v>2.5</v>
      </c>
      <c r="D24" s="61">
        <v>40</v>
      </c>
      <c r="E24" s="90" t="s">
        <v>256</v>
      </c>
      <c r="F24" s="61" t="s">
        <v>92</v>
      </c>
      <c r="G24" s="60"/>
      <c r="H24" s="92"/>
      <c r="I24" s="71" t="s">
        <v>542</v>
      </c>
      <c r="J24" s="63">
        <f t="shared" si="1"/>
        <v>1.5</v>
      </c>
      <c r="K24" s="61">
        <v>24</v>
      </c>
      <c r="L24" s="90" t="s">
        <v>256</v>
      </c>
      <c r="M24" s="61" t="s">
        <v>169</v>
      </c>
      <c r="Q24" s="107"/>
    </row>
    <row r="25" spans="1:13">
      <c r="A25" s="72" t="s">
        <v>96</v>
      </c>
      <c r="B25" s="91" t="s">
        <v>97</v>
      </c>
      <c r="C25" s="63">
        <f t="shared" si="2"/>
        <v>4</v>
      </c>
      <c r="D25" s="61">
        <v>64</v>
      </c>
      <c r="E25" s="90" t="s">
        <v>256</v>
      </c>
      <c r="F25" s="61" t="s">
        <v>92</v>
      </c>
      <c r="G25" s="60"/>
      <c r="H25" s="72" t="s">
        <v>108</v>
      </c>
      <c r="I25" s="93" t="s">
        <v>109</v>
      </c>
      <c r="J25" s="63">
        <f t="shared" si="1"/>
        <v>3</v>
      </c>
      <c r="K25" s="61">
        <v>48</v>
      </c>
      <c r="L25" s="90" t="s">
        <v>256</v>
      </c>
      <c r="M25" s="61" t="s">
        <v>92</v>
      </c>
    </row>
    <row r="26" ht="22.5" spans="1:13">
      <c r="A26" s="72" t="s">
        <v>131</v>
      </c>
      <c r="B26" s="93" t="s">
        <v>132</v>
      </c>
      <c r="C26" s="63">
        <f t="shared" si="2"/>
        <v>2.5</v>
      </c>
      <c r="D26" s="61">
        <v>40</v>
      </c>
      <c r="E26" s="90" t="s">
        <v>256</v>
      </c>
      <c r="F26" s="61" t="s">
        <v>129</v>
      </c>
      <c r="G26" s="60"/>
      <c r="H26" s="61"/>
      <c r="I26" s="74" t="s">
        <v>69</v>
      </c>
      <c r="J26" s="95">
        <f>SUM(J20:J25)</f>
        <v>15</v>
      </c>
      <c r="K26" s="96">
        <f>SUM(K20:K25)</f>
        <v>260</v>
      </c>
      <c r="L26" s="97" t="s">
        <v>256</v>
      </c>
      <c r="M26" s="98"/>
    </row>
    <row r="27" ht="22.5" spans="1:13">
      <c r="A27" s="94"/>
      <c r="B27" s="74" t="s">
        <v>69</v>
      </c>
      <c r="C27" s="95">
        <f>SUM(C20:C26)</f>
        <v>16.5</v>
      </c>
      <c r="D27" s="96">
        <f>SUM(D20:D26)</f>
        <v>284</v>
      </c>
      <c r="E27" s="97" t="s">
        <v>256</v>
      </c>
      <c r="F27" s="98"/>
      <c r="G27" s="60"/>
      <c r="H27" s="72" t="s">
        <v>113</v>
      </c>
      <c r="I27" s="93" t="s">
        <v>114</v>
      </c>
      <c r="J27" s="63">
        <f t="shared" ref="J27:J30" si="4">K27/16</f>
        <v>3</v>
      </c>
      <c r="K27" s="61">
        <v>48</v>
      </c>
      <c r="L27" s="61" t="s">
        <v>257</v>
      </c>
      <c r="M27" s="61" t="s">
        <v>112</v>
      </c>
    </row>
    <row r="28" ht="31" customHeight="1" spans="1:13">
      <c r="A28" s="68" t="s">
        <v>77</v>
      </c>
      <c r="B28" s="91" t="s">
        <v>78</v>
      </c>
      <c r="C28" s="63">
        <f t="shared" si="2"/>
        <v>3.5</v>
      </c>
      <c r="D28" s="61">
        <v>56</v>
      </c>
      <c r="E28" s="61" t="s">
        <v>257</v>
      </c>
      <c r="F28" s="61" t="s">
        <v>72</v>
      </c>
      <c r="G28" s="60"/>
      <c r="H28" s="68" t="s">
        <v>79</v>
      </c>
      <c r="I28" s="91" t="s">
        <v>80</v>
      </c>
      <c r="J28" s="63">
        <f t="shared" si="4"/>
        <v>2.5</v>
      </c>
      <c r="K28" s="61">
        <v>40</v>
      </c>
      <c r="L28" s="61" t="s">
        <v>257</v>
      </c>
      <c r="M28" s="61" t="s">
        <v>72</v>
      </c>
    </row>
    <row r="29" spans="1:13">
      <c r="A29" s="72" t="s">
        <v>117</v>
      </c>
      <c r="B29" s="93" t="s">
        <v>118</v>
      </c>
      <c r="C29" s="63">
        <f t="shared" si="2"/>
        <v>2.5</v>
      </c>
      <c r="D29" s="61">
        <v>40</v>
      </c>
      <c r="E29" s="61" t="s">
        <v>257</v>
      </c>
      <c r="F29" s="61" t="s">
        <v>112</v>
      </c>
      <c r="G29" s="60"/>
      <c r="H29" s="72" t="s">
        <v>155</v>
      </c>
      <c r="I29" s="104" t="s">
        <v>156</v>
      </c>
      <c r="J29" s="63">
        <f t="shared" si="4"/>
        <v>3</v>
      </c>
      <c r="K29" s="61">
        <v>48</v>
      </c>
      <c r="L29" s="61" t="s">
        <v>257</v>
      </c>
      <c r="M29" s="61" t="s">
        <v>144</v>
      </c>
    </row>
    <row r="30" spans="1:13">
      <c r="A30" s="72" t="s">
        <v>142</v>
      </c>
      <c r="B30" s="93" t="s">
        <v>143</v>
      </c>
      <c r="C30" s="63">
        <f t="shared" si="2"/>
        <v>2</v>
      </c>
      <c r="D30" s="61">
        <v>32</v>
      </c>
      <c r="E30" s="61" t="s">
        <v>257</v>
      </c>
      <c r="F30" s="61" t="s">
        <v>144</v>
      </c>
      <c r="G30" s="60"/>
      <c r="H30" s="72" t="s">
        <v>149</v>
      </c>
      <c r="I30" s="113" t="s">
        <v>543</v>
      </c>
      <c r="J30" s="63">
        <f t="shared" si="4"/>
        <v>2</v>
      </c>
      <c r="K30" s="61">
        <v>32</v>
      </c>
      <c r="L30" s="61" t="s">
        <v>257</v>
      </c>
      <c r="M30" s="61" t="s">
        <v>144</v>
      </c>
    </row>
    <row r="31" spans="1:13">
      <c r="A31" s="72" t="s">
        <v>151</v>
      </c>
      <c r="B31" s="93" t="s">
        <v>152</v>
      </c>
      <c r="C31" s="63">
        <f t="shared" si="2"/>
        <v>3</v>
      </c>
      <c r="D31" s="61">
        <v>48</v>
      </c>
      <c r="E31" s="61" t="s">
        <v>257</v>
      </c>
      <c r="F31" s="61" t="s">
        <v>144</v>
      </c>
      <c r="G31" s="60"/>
      <c r="H31" s="61"/>
      <c r="I31" s="74" t="s">
        <v>69</v>
      </c>
      <c r="J31" s="99">
        <f>SUM(J27:J30)</f>
        <v>10.5</v>
      </c>
      <c r="K31" s="96">
        <f>SUM(K27:K30)</f>
        <v>168</v>
      </c>
      <c r="L31" s="97" t="s">
        <v>257</v>
      </c>
      <c r="M31" s="98"/>
    </row>
    <row r="32" spans="1:13">
      <c r="A32" s="61"/>
      <c r="B32" s="74" t="s">
        <v>69</v>
      </c>
      <c r="C32" s="99">
        <f>SUM(C28:C31)</f>
        <v>11</v>
      </c>
      <c r="D32" s="96">
        <f>SUM(D28:D31)</f>
        <v>176</v>
      </c>
      <c r="E32" s="97" t="s">
        <v>257</v>
      </c>
      <c r="F32" s="98"/>
      <c r="G32" s="60"/>
      <c r="H32" s="61"/>
      <c r="I32" s="62"/>
      <c r="J32" s="61"/>
      <c r="K32" s="61"/>
      <c r="L32" s="61"/>
      <c r="M32" s="61"/>
    </row>
    <row r="33" spans="1:13">
      <c r="A33" s="100"/>
      <c r="B33" s="101"/>
      <c r="C33" s="100"/>
      <c r="D33" s="100"/>
      <c r="E33" s="100"/>
      <c r="F33" s="100"/>
      <c r="G33" s="60"/>
      <c r="H33" s="72" t="s">
        <v>167</v>
      </c>
      <c r="I33" s="104" t="s">
        <v>168</v>
      </c>
      <c r="J33" s="63">
        <v>1.5</v>
      </c>
      <c r="K33" s="61">
        <v>24</v>
      </c>
      <c r="L33" s="90" t="s">
        <v>256</v>
      </c>
      <c r="M33" s="61" t="s">
        <v>169</v>
      </c>
    </row>
    <row r="34" ht="22.5" spans="1:13">
      <c r="A34" s="87"/>
      <c r="B34" s="88"/>
      <c r="C34" s="89"/>
      <c r="D34" s="84"/>
      <c r="E34" s="84"/>
      <c r="F34" s="84"/>
      <c r="G34" s="60"/>
      <c r="H34" s="102" t="s">
        <v>202</v>
      </c>
      <c r="I34" s="71" t="s">
        <v>200</v>
      </c>
      <c r="J34" s="63">
        <v>0.5</v>
      </c>
      <c r="K34" s="61">
        <v>16</v>
      </c>
      <c r="L34" s="90" t="s">
        <v>256</v>
      </c>
      <c r="M34" s="61" t="s">
        <v>194</v>
      </c>
    </row>
    <row r="35" spans="1:13">
      <c r="A35" s="87" t="s">
        <v>240</v>
      </c>
      <c r="B35" s="88"/>
      <c r="C35" s="89">
        <f>C27+C32</f>
        <v>27.5</v>
      </c>
      <c r="D35" s="84">
        <f>D27+D32</f>
        <v>460</v>
      </c>
      <c r="E35" s="84"/>
      <c r="F35" s="84"/>
      <c r="G35" s="60"/>
      <c r="H35" s="87" t="s">
        <v>240</v>
      </c>
      <c r="I35" s="88"/>
      <c r="J35" s="89">
        <f>J26+J31+J34</f>
        <v>26</v>
      </c>
      <c r="K35" s="84">
        <f>K26+K31+K34</f>
        <v>444</v>
      </c>
      <c r="L35" s="90"/>
      <c r="M35" s="61"/>
    </row>
    <row r="36" spans="1:13">
      <c r="A36" s="64" t="s">
        <v>544</v>
      </c>
      <c r="B36" s="65"/>
      <c r="C36" s="66"/>
      <c r="D36" s="66"/>
      <c r="E36" s="66"/>
      <c r="F36" s="66"/>
      <c r="G36" s="60"/>
      <c r="H36" s="64" t="s">
        <v>545</v>
      </c>
      <c r="I36" s="65"/>
      <c r="J36" s="66"/>
      <c r="K36" s="66"/>
      <c r="L36" s="66"/>
      <c r="M36" s="66"/>
    </row>
    <row r="37" spans="1:13">
      <c r="A37" s="68" t="s">
        <v>41</v>
      </c>
      <c r="B37" s="71" t="s">
        <v>42</v>
      </c>
      <c r="C37" s="63">
        <f t="shared" ref="C37:C43" si="5">D37/16</f>
        <v>0.5</v>
      </c>
      <c r="D37" s="61">
        <v>8</v>
      </c>
      <c r="E37" s="90" t="s">
        <v>256</v>
      </c>
      <c r="F37" s="61" t="s">
        <v>23</v>
      </c>
      <c r="G37" s="60"/>
      <c r="H37" s="68" t="s">
        <v>43</v>
      </c>
      <c r="I37" s="71" t="s">
        <v>44</v>
      </c>
      <c r="J37" s="63">
        <f t="shared" ref="J37:J42" si="6">K37/16</f>
        <v>0.5</v>
      </c>
      <c r="K37" s="61">
        <v>8</v>
      </c>
      <c r="L37" s="90" t="s">
        <v>256</v>
      </c>
      <c r="M37" s="61" t="s">
        <v>23</v>
      </c>
    </row>
    <row r="38" ht="22.5" spans="1:13">
      <c r="A38" s="83"/>
      <c r="B38" s="71" t="s">
        <v>168</v>
      </c>
      <c r="C38" s="63">
        <f t="shared" si="5"/>
        <v>1.5</v>
      </c>
      <c r="D38" s="61">
        <v>24</v>
      </c>
      <c r="E38" s="90" t="s">
        <v>256</v>
      </c>
      <c r="F38" s="61" t="s">
        <v>169</v>
      </c>
      <c r="G38" s="103" t="s">
        <v>546</v>
      </c>
      <c r="H38" s="72" t="s">
        <v>106</v>
      </c>
      <c r="I38" s="93" t="s">
        <v>107</v>
      </c>
      <c r="J38" s="63">
        <f t="shared" si="6"/>
        <v>3</v>
      </c>
      <c r="K38" s="61">
        <v>48</v>
      </c>
      <c r="L38" s="90" t="s">
        <v>256</v>
      </c>
      <c r="M38" s="61" t="s">
        <v>92</v>
      </c>
    </row>
    <row r="39" spans="1:13">
      <c r="A39" s="72" t="s">
        <v>140</v>
      </c>
      <c r="B39" s="93" t="s">
        <v>141</v>
      </c>
      <c r="C39" s="63">
        <f t="shared" si="5"/>
        <v>3</v>
      </c>
      <c r="D39" s="61">
        <v>48</v>
      </c>
      <c r="E39" s="90" t="s">
        <v>256</v>
      </c>
      <c r="F39" s="61" t="s">
        <v>129</v>
      </c>
      <c r="G39" s="60"/>
      <c r="H39" s="72" t="s">
        <v>138</v>
      </c>
      <c r="I39" s="93" t="s">
        <v>139</v>
      </c>
      <c r="J39" s="63">
        <f t="shared" si="6"/>
        <v>2.5</v>
      </c>
      <c r="K39" s="61">
        <v>40</v>
      </c>
      <c r="L39" s="90" t="s">
        <v>256</v>
      </c>
      <c r="M39" s="61" t="s">
        <v>129</v>
      </c>
    </row>
    <row r="40" ht="22.5" spans="1:13">
      <c r="A40" s="72" t="s">
        <v>102</v>
      </c>
      <c r="B40" s="104" t="s">
        <v>103</v>
      </c>
      <c r="C40" s="63">
        <f t="shared" si="5"/>
        <v>4</v>
      </c>
      <c r="D40" s="61">
        <v>64</v>
      </c>
      <c r="E40" s="90" t="s">
        <v>256</v>
      </c>
      <c r="F40" s="61" t="s">
        <v>92</v>
      </c>
      <c r="G40" s="60"/>
      <c r="H40" s="78"/>
      <c r="I40" s="71" t="s">
        <v>547</v>
      </c>
      <c r="J40" s="63">
        <f t="shared" si="6"/>
        <v>2.5</v>
      </c>
      <c r="K40" s="61">
        <v>40</v>
      </c>
      <c r="L40" s="90" t="s">
        <v>256</v>
      </c>
      <c r="M40" s="61" t="s">
        <v>129</v>
      </c>
    </row>
    <row r="41" ht="22.5" spans="1:13">
      <c r="A41" s="72" t="s">
        <v>100</v>
      </c>
      <c r="B41" s="93" t="s">
        <v>101</v>
      </c>
      <c r="C41" s="63">
        <f t="shared" si="5"/>
        <v>3</v>
      </c>
      <c r="D41" s="61">
        <v>48</v>
      </c>
      <c r="E41" s="90" t="s">
        <v>256</v>
      </c>
      <c r="F41" s="61" t="s">
        <v>92</v>
      </c>
      <c r="G41" s="67"/>
      <c r="H41" s="72" t="s">
        <v>171</v>
      </c>
      <c r="I41" s="104" t="s">
        <v>172</v>
      </c>
      <c r="J41" s="63">
        <f t="shared" si="6"/>
        <v>1</v>
      </c>
      <c r="K41" s="61">
        <v>16</v>
      </c>
      <c r="L41" s="90" t="s">
        <v>256</v>
      </c>
      <c r="M41" s="61" t="s">
        <v>169</v>
      </c>
    </row>
    <row r="42" spans="1:21">
      <c r="A42" s="72" t="s">
        <v>104</v>
      </c>
      <c r="B42" s="93" t="s">
        <v>105</v>
      </c>
      <c r="C42" s="63">
        <f t="shared" si="5"/>
        <v>3.5</v>
      </c>
      <c r="D42" s="61">
        <v>56</v>
      </c>
      <c r="E42" s="90" t="s">
        <v>256</v>
      </c>
      <c r="F42" s="61" t="s">
        <v>92</v>
      </c>
      <c r="G42" s="67"/>
      <c r="H42" s="72" t="s">
        <v>134</v>
      </c>
      <c r="I42" s="71" t="s">
        <v>135</v>
      </c>
      <c r="J42" s="63">
        <f t="shared" si="6"/>
        <v>2.5</v>
      </c>
      <c r="K42" s="61">
        <v>40</v>
      </c>
      <c r="L42" s="90" t="s">
        <v>256</v>
      </c>
      <c r="M42" s="61" t="s">
        <v>129</v>
      </c>
      <c r="P42" s="107"/>
      <c r="Q42" s="107"/>
      <c r="R42" s="107"/>
      <c r="S42" s="107"/>
      <c r="T42" s="107"/>
      <c r="U42" s="107"/>
    </row>
    <row r="43" ht="22.5" spans="1:21">
      <c r="A43" s="102" t="s">
        <v>204</v>
      </c>
      <c r="B43" s="91" t="s">
        <v>548</v>
      </c>
      <c r="C43" s="63">
        <f t="shared" si="5"/>
        <v>1</v>
      </c>
      <c r="D43" s="61">
        <v>16</v>
      </c>
      <c r="E43" s="90" t="s">
        <v>256</v>
      </c>
      <c r="F43" s="61" t="s">
        <v>194</v>
      </c>
      <c r="G43" s="60"/>
      <c r="H43" s="102" t="s">
        <v>206</v>
      </c>
      <c r="I43" s="71" t="s">
        <v>205</v>
      </c>
      <c r="J43" s="63">
        <v>0.5</v>
      </c>
      <c r="K43" s="61">
        <v>16</v>
      </c>
      <c r="L43" s="90" t="s">
        <v>256</v>
      </c>
      <c r="M43" s="61" t="s">
        <v>194</v>
      </c>
      <c r="P43" s="107"/>
      <c r="Q43" s="107"/>
      <c r="R43" s="107"/>
      <c r="S43" s="107"/>
      <c r="T43" s="121"/>
      <c r="U43" s="107"/>
    </row>
    <row r="44" spans="1:21">
      <c r="A44" s="82" t="s">
        <v>216</v>
      </c>
      <c r="B44" s="91" t="s">
        <v>215</v>
      </c>
      <c r="C44" s="63">
        <v>2</v>
      </c>
      <c r="D44" s="61" t="s">
        <v>214</v>
      </c>
      <c r="E44" s="90" t="s">
        <v>256</v>
      </c>
      <c r="F44" s="61" t="s">
        <v>194</v>
      </c>
      <c r="G44" s="60"/>
      <c r="H44" s="102"/>
      <c r="I44" s="74" t="s">
        <v>69</v>
      </c>
      <c r="J44" s="99">
        <f>SUM(J37:J43)</f>
        <v>12.5</v>
      </c>
      <c r="K44" s="96">
        <f>SUM(K37:K43)</f>
        <v>208</v>
      </c>
      <c r="L44" s="97" t="s">
        <v>256</v>
      </c>
      <c r="M44" s="98"/>
      <c r="P44" s="107"/>
      <c r="Q44" s="107"/>
      <c r="R44" s="107"/>
      <c r="S44" s="107"/>
      <c r="T44" s="121"/>
      <c r="U44" s="107"/>
    </row>
    <row r="45" spans="1:21">
      <c r="A45" s="61"/>
      <c r="B45" s="74" t="s">
        <v>69</v>
      </c>
      <c r="C45" s="85">
        <f>SUM(C37:C44)</f>
        <v>18.5</v>
      </c>
      <c r="D45" s="76" t="s">
        <v>549</v>
      </c>
      <c r="E45" s="97" t="s">
        <v>256</v>
      </c>
      <c r="F45" s="76"/>
      <c r="G45" s="60"/>
      <c r="H45" s="72" t="s">
        <v>115</v>
      </c>
      <c r="I45" s="93" t="s">
        <v>116</v>
      </c>
      <c r="J45" s="63">
        <f t="shared" ref="J45:J50" si="7">K45/16</f>
        <v>2</v>
      </c>
      <c r="K45" s="61">
        <v>32</v>
      </c>
      <c r="L45" s="61" t="s">
        <v>257</v>
      </c>
      <c r="M45" s="61" t="s">
        <v>112</v>
      </c>
      <c r="P45" s="107"/>
      <c r="Q45" s="107"/>
      <c r="R45" s="107"/>
      <c r="S45" s="107"/>
      <c r="T45" s="121"/>
      <c r="U45" s="107"/>
    </row>
    <row r="46" spans="1:21">
      <c r="A46" s="72" t="s">
        <v>119</v>
      </c>
      <c r="B46" s="93" t="s">
        <v>120</v>
      </c>
      <c r="C46" s="63">
        <f t="shared" ref="C46:C51" si="8">D46/16</f>
        <v>2</v>
      </c>
      <c r="D46" s="61">
        <v>32</v>
      </c>
      <c r="E46" s="61" t="s">
        <v>257</v>
      </c>
      <c r="F46" s="61" t="s">
        <v>112</v>
      </c>
      <c r="G46" s="60"/>
      <c r="H46" s="72" t="s">
        <v>121</v>
      </c>
      <c r="I46" s="93" t="s">
        <v>122</v>
      </c>
      <c r="J46" s="63">
        <f t="shared" si="7"/>
        <v>2</v>
      </c>
      <c r="K46" s="61">
        <v>32</v>
      </c>
      <c r="L46" s="61" t="s">
        <v>257</v>
      </c>
      <c r="M46" s="61" t="s">
        <v>112</v>
      </c>
      <c r="P46" s="107"/>
      <c r="Q46" s="107"/>
      <c r="R46" s="107"/>
      <c r="S46" s="107"/>
      <c r="T46" s="121"/>
      <c r="U46" s="107"/>
    </row>
    <row r="47" ht="24" customHeight="1" spans="1:21">
      <c r="A47" s="61"/>
      <c r="B47" s="71" t="s">
        <v>447</v>
      </c>
      <c r="C47" s="63">
        <f t="shared" si="8"/>
        <v>4.5</v>
      </c>
      <c r="D47" s="61">
        <v>72</v>
      </c>
      <c r="E47" s="61" t="s">
        <v>257</v>
      </c>
      <c r="F47" s="61" t="s">
        <v>112</v>
      </c>
      <c r="G47" s="60"/>
      <c r="H47" s="72" t="s">
        <v>145</v>
      </c>
      <c r="I47" s="93" t="s">
        <v>146</v>
      </c>
      <c r="J47" s="63">
        <f t="shared" si="7"/>
        <v>2.5</v>
      </c>
      <c r="K47" s="61">
        <v>40</v>
      </c>
      <c r="L47" s="61" t="s">
        <v>257</v>
      </c>
      <c r="M47" s="61" t="s">
        <v>144</v>
      </c>
      <c r="P47" s="107"/>
      <c r="Q47" s="107"/>
      <c r="R47" s="107"/>
      <c r="S47" s="107"/>
      <c r="T47" s="121"/>
      <c r="U47" s="107"/>
    </row>
    <row r="48" spans="1:21">
      <c r="A48" s="72" t="s">
        <v>147</v>
      </c>
      <c r="B48" s="104" t="s">
        <v>148</v>
      </c>
      <c r="C48" s="63">
        <f t="shared" si="8"/>
        <v>3</v>
      </c>
      <c r="D48" s="61">
        <v>48</v>
      </c>
      <c r="E48" s="61" t="s">
        <v>257</v>
      </c>
      <c r="F48" s="61" t="s">
        <v>144</v>
      </c>
      <c r="G48" s="60"/>
      <c r="H48" s="80"/>
      <c r="I48" s="91" t="s">
        <v>148</v>
      </c>
      <c r="J48" s="63">
        <f t="shared" si="7"/>
        <v>2</v>
      </c>
      <c r="K48" s="61">
        <v>32</v>
      </c>
      <c r="L48" s="61" t="s">
        <v>257</v>
      </c>
      <c r="M48" s="61" t="s">
        <v>144</v>
      </c>
      <c r="N48" t="s">
        <v>546</v>
      </c>
      <c r="P48" s="107"/>
      <c r="Q48" s="107"/>
      <c r="R48" s="107"/>
      <c r="S48" s="107"/>
      <c r="T48" s="107"/>
      <c r="U48" s="107"/>
    </row>
    <row r="49" ht="23" customHeight="1" spans="1:21">
      <c r="A49" s="61"/>
      <c r="B49" s="91" t="s">
        <v>465</v>
      </c>
      <c r="C49" s="63">
        <f t="shared" si="8"/>
        <v>2.5</v>
      </c>
      <c r="D49" s="61">
        <v>40</v>
      </c>
      <c r="E49" s="61" t="s">
        <v>257</v>
      </c>
      <c r="F49" s="61" t="s">
        <v>144</v>
      </c>
      <c r="G49" s="60"/>
      <c r="H49" s="72" t="s">
        <v>163</v>
      </c>
      <c r="I49" s="114" t="s">
        <v>164</v>
      </c>
      <c r="J49" s="13">
        <f t="shared" si="7"/>
        <v>2</v>
      </c>
      <c r="K49" s="11">
        <v>32</v>
      </c>
      <c r="L49" s="11" t="s">
        <v>257</v>
      </c>
      <c r="M49" s="11" t="s">
        <v>144</v>
      </c>
      <c r="P49" s="107"/>
      <c r="Q49" s="107"/>
      <c r="R49" s="107"/>
      <c r="S49" s="107"/>
      <c r="T49" s="122"/>
      <c r="U49" s="107"/>
    </row>
    <row r="50" ht="22.5" spans="1:21">
      <c r="A50" s="83"/>
      <c r="B50" s="91" t="s">
        <v>109</v>
      </c>
      <c r="C50" s="63">
        <f t="shared" si="8"/>
        <v>3</v>
      </c>
      <c r="D50" s="61">
        <v>48</v>
      </c>
      <c r="E50" s="61" t="s">
        <v>257</v>
      </c>
      <c r="F50" s="61" t="s">
        <v>112</v>
      </c>
      <c r="G50" s="103" t="s">
        <v>546</v>
      </c>
      <c r="H50" s="72" t="s">
        <v>159</v>
      </c>
      <c r="I50" s="114" t="s">
        <v>160</v>
      </c>
      <c r="J50" s="13">
        <f t="shared" si="7"/>
        <v>2</v>
      </c>
      <c r="K50" s="11">
        <v>32</v>
      </c>
      <c r="L50" s="11" t="s">
        <v>257</v>
      </c>
      <c r="M50" s="11" t="s">
        <v>144</v>
      </c>
      <c r="P50" s="107"/>
      <c r="Q50" s="107"/>
      <c r="R50" s="107"/>
      <c r="S50" s="107"/>
      <c r="T50" s="107"/>
      <c r="U50" s="107"/>
    </row>
    <row r="51" ht="23" customHeight="1" spans="1:21">
      <c r="A51" s="72" t="s">
        <v>123</v>
      </c>
      <c r="B51" s="93" t="s">
        <v>124</v>
      </c>
      <c r="C51" s="63">
        <f t="shared" si="8"/>
        <v>2</v>
      </c>
      <c r="D51" s="61">
        <v>32</v>
      </c>
      <c r="E51" s="80" t="s">
        <v>257</v>
      </c>
      <c r="F51" s="61" t="s">
        <v>112</v>
      </c>
      <c r="G51" s="60"/>
      <c r="H51" s="82" t="s">
        <v>231</v>
      </c>
      <c r="I51" s="71" t="s">
        <v>229</v>
      </c>
      <c r="J51" s="63">
        <v>1</v>
      </c>
      <c r="K51" s="61" t="s">
        <v>230</v>
      </c>
      <c r="L51" s="61" t="s">
        <v>257</v>
      </c>
      <c r="M51" s="61" t="s">
        <v>210</v>
      </c>
      <c r="P51" s="107"/>
      <c r="Q51" s="107"/>
      <c r="R51" s="107"/>
      <c r="S51" s="107"/>
      <c r="T51" s="107"/>
      <c r="U51" s="107"/>
    </row>
    <row r="52" spans="1:21">
      <c r="A52" s="83"/>
      <c r="B52" s="74" t="s">
        <v>69</v>
      </c>
      <c r="C52" s="85">
        <f>SUM(C46:C51)</f>
        <v>17</v>
      </c>
      <c r="D52" s="76">
        <f>SUM(D46:D51)</f>
        <v>272</v>
      </c>
      <c r="E52" s="76" t="s">
        <v>257</v>
      </c>
      <c r="F52" s="76"/>
      <c r="G52" s="60"/>
      <c r="H52" s="61"/>
      <c r="I52" s="74" t="s">
        <v>69</v>
      </c>
      <c r="J52" s="85">
        <f>SUM(J45:J51)</f>
        <v>13.5</v>
      </c>
      <c r="K52" s="76" t="s">
        <v>550</v>
      </c>
      <c r="L52" s="76" t="s">
        <v>257</v>
      </c>
      <c r="M52" s="76"/>
      <c r="P52" s="107"/>
      <c r="Q52" s="107"/>
      <c r="R52" s="107"/>
      <c r="S52" s="107"/>
      <c r="T52" s="107"/>
      <c r="U52" s="107"/>
    </row>
    <row r="53" spans="1:21">
      <c r="A53" s="87" t="s">
        <v>240</v>
      </c>
      <c r="B53" s="88"/>
      <c r="C53" s="105">
        <f>C45+C52</f>
        <v>35.5</v>
      </c>
      <c r="D53" s="84" t="s">
        <v>551</v>
      </c>
      <c r="E53" s="84"/>
      <c r="F53" s="84"/>
      <c r="G53" s="60"/>
      <c r="H53" s="87" t="s">
        <v>240</v>
      </c>
      <c r="I53" s="88"/>
      <c r="J53" s="105" t="e">
        <f>J44+J52+#REF!</f>
        <v>#REF!</v>
      </c>
      <c r="K53" s="84" t="s">
        <v>552</v>
      </c>
      <c r="L53" s="90"/>
      <c r="M53" s="61"/>
      <c r="P53" s="107"/>
      <c r="Q53" s="107"/>
      <c r="R53" s="60"/>
      <c r="S53" s="107"/>
      <c r="T53" s="60"/>
      <c r="U53" s="107"/>
    </row>
    <row r="54" spans="1:21">
      <c r="A54" s="64" t="s">
        <v>553</v>
      </c>
      <c r="B54" s="65"/>
      <c r="C54" s="66"/>
      <c r="D54" s="66"/>
      <c r="E54" s="66"/>
      <c r="F54" s="66"/>
      <c r="G54" s="60"/>
      <c r="H54" s="64" t="s">
        <v>554</v>
      </c>
      <c r="I54" s="115"/>
      <c r="J54" s="64"/>
      <c r="K54" s="64"/>
      <c r="L54" s="64"/>
      <c r="M54" s="64"/>
      <c r="P54" s="107"/>
      <c r="Q54" s="107"/>
      <c r="R54" s="60"/>
      <c r="S54" s="107"/>
      <c r="T54" s="60"/>
      <c r="U54" s="107"/>
    </row>
    <row r="55" ht="22.5" spans="1:21">
      <c r="A55" s="102" t="s">
        <v>208</v>
      </c>
      <c r="B55" s="71" t="s">
        <v>207</v>
      </c>
      <c r="C55" s="63">
        <v>1</v>
      </c>
      <c r="D55" s="61">
        <v>16</v>
      </c>
      <c r="E55" s="90" t="s">
        <v>256</v>
      </c>
      <c r="F55" s="61" t="s">
        <v>194</v>
      </c>
      <c r="G55" s="60"/>
      <c r="H55" s="106" t="s">
        <v>226</v>
      </c>
      <c r="I55" s="91" t="s">
        <v>224</v>
      </c>
      <c r="J55" s="63">
        <v>14</v>
      </c>
      <c r="K55" s="61" t="s">
        <v>225</v>
      </c>
      <c r="L55" s="90" t="s">
        <v>256</v>
      </c>
      <c r="M55" s="61" t="s">
        <v>194</v>
      </c>
      <c r="P55" s="107"/>
      <c r="Q55" s="107"/>
      <c r="R55" s="60"/>
      <c r="S55" s="107"/>
      <c r="T55" s="60"/>
      <c r="U55" s="107"/>
    </row>
    <row r="56" ht="24" customHeight="1" spans="1:21">
      <c r="A56" s="72" t="s">
        <v>136</v>
      </c>
      <c r="B56" s="93" t="s">
        <v>137</v>
      </c>
      <c r="C56" s="63">
        <v>2.5</v>
      </c>
      <c r="D56" s="61">
        <v>40</v>
      </c>
      <c r="E56" s="90" t="s">
        <v>256</v>
      </c>
      <c r="F56" s="61" t="s">
        <v>129</v>
      </c>
      <c r="G56" s="60"/>
      <c r="H56" s="106" t="s">
        <v>223</v>
      </c>
      <c r="I56" s="91" t="s">
        <v>222</v>
      </c>
      <c r="J56" s="63">
        <v>2</v>
      </c>
      <c r="K56" s="61" t="s">
        <v>214</v>
      </c>
      <c r="L56" s="70" t="s">
        <v>256</v>
      </c>
      <c r="M56" s="61" t="s">
        <v>194</v>
      </c>
      <c r="P56" s="107"/>
      <c r="Q56" s="107"/>
      <c r="R56" s="60"/>
      <c r="S56" s="107"/>
      <c r="T56" s="60"/>
      <c r="U56" s="107"/>
    </row>
    <row r="57" spans="1:21">
      <c r="A57" s="82" t="s">
        <v>221</v>
      </c>
      <c r="B57" s="62" t="s">
        <v>219</v>
      </c>
      <c r="C57" s="63">
        <v>4</v>
      </c>
      <c r="D57" s="61" t="s">
        <v>220</v>
      </c>
      <c r="E57" s="70" t="s">
        <v>256</v>
      </c>
      <c r="F57" s="61" t="s">
        <v>194</v>
      </c>
      <c r="G57" s="60"/>
      <c r="H57" s="61"/>
      <c r="I57" s="74" t="s">
        <v>69</v>
      </c>
      <c r="J57" s="85">
        <f>SUM(J55:J56)</f>
        <v>16</v>
      </c>
      <c r="K57" s="76" t="s">
        <v>228</v>
      </c>
      <c r="L57" s="86" t="s">
        <v>256</v>
      </c>
      <c r="M57" s="76"/>
      <c r="P57" s="107"/>
      <c r="Q57" s="107"/>
      <c r="R57" s="60"/>
      <c r="S57" s="107"/>
      <c r="T57" s="60"/>
      <c r="U57" s="107"/>
    </row>
    <row r="58" spans="1:21">
      <c r="A58" s="61"/>
      <c r="B58" s="74" t="s">
        <v>69</v>
      </c>
      <c r="C58" s="85">
        <f>SUM(C55:C57)</f>
        <v>7.5</v>
      </c>
      <c r="D58" s="76" t="s">
        <v>555</v>
      </c>
      <c r="E58" s="77" t="s">
        <v>256</v>
      </c>
      <c r="F58" s="76"/>
      <c r="G58" s="60"/>
      <c r="H58" s="61"/>
      <c r="I58" s="62"/>
      <c r="J58" s="63"/>
      <c r="K58" s="61"/>
      <c r="L58" s="61"/>
      <c r="M58" s="61"/>
      <c r="P58" s="107"/>
      <c r="Q58" s="121"/>
      <c r="R58" s="107"/>
      <c r="S58" s="107"/>
      <c r="T58" s="107"/>
      <c r="U58" s="107"/>
    </row>
    <row r="59" spans="1:21">
      <c r="A59" s="72" t="s">
        <v>110</v>
      </c>
      <c r="B59" s="93" t="s">
        <v>111</v>
      </c>
      <c r="C59" s="63">
        <f t="shared" ref="C59:C63" si="9">D59/16</f>
        <v>2.5</v>
      </c>
      <c r="D59" s="61">
        <v>40</v>
      </c>
      <c r="E59" s="61" t="s">
        <v>257</v>
      </c>
      <c r="F59" s="61" t="s">
        <v>112</v>
      </c>
      <c r="G59" s="60"/>
      <c r="H59" s="61"/>
      <c r="I59" s="91"/>
      <c r="J59" s="63"/>
      <c r="K59" s="61"/>
      <c r="L59" s="61"/>
      <c r="M59" s="61"/>
      <c r="P59" s="107"/>
      <c r="Q59" s="121"/>
      <c r="R59" s="107"/>
      <c r="S59" s="107"/>
      <c r="T59" s="107"/>
      <c r="U59" s="107"/>
    </row>
    <row r="60" ht="28" customHeight="1" spans="1:21">
      <c r="A60" s="72" t="s">
        <v>153</v>
      </c>
      <c r="B60" s="93" t="s">
        <v>154</v>
      </c>
      <c r="C60" s="63">
        <f t="shared" si="9"/>
        <v>2</v>
      </c>
      <c r="D60" s="61">
        <v>32</v>
      </c>
      <c r="E60" s="61" t="s">
        <v>257</v>
      </c>
      <c r="F60" s="61" t="s">
        <v>144</v>
      </c>
      <c r="G60" s="60"/>
      <c r="H60" s="87" t="s">
        <v>240</v>
      </c>
      <c r="I60" s="88"/>
      <c r="J60" s="105">
        <f>SUM(J55:J59)</f>
        <v>32</v>
      </c>
      <c r="K60" s="84" t="s">
        <v>228</v>
      </c>
      <c r="L60" s="90"/>
      <c r="M60" s="61"/>
      <c r="P60" s="107"/>
      <c r="Q60" s="121"/>
      <c r="R60" s="107"/>
      <c r="S60" s="107"/>
      <c r="T60" s="107"/>
      <c r="U60" s="107"/>
    </row>
    <row r="61" spans="1:21">
      <c r="A61" s="61"/>
      <c r="B61" s="91" t="s">
        <v>518</v>
      </c>
      <c r="C61" s="63">
        <f t="shared" si="9"/>
        <v>2</v>
      </c>
      <c r="D61" s="61">
        <v>32</v>
      </c>
      <c r="E61" s="61" t="s">
        <v>257</v>
      </c>
      <c r="F61" s="61" t="s">
        <v>144</v>
      </c>
      <c r="G61" s="60"/>
      <c r="H61" s="107"/>
      <c r="P61" s="107"/>
      <c r="Q61" s="121"/>
      <c r="R61" s="107"/>
      <c r="S61" s="107"/>
      <c r="T61" s="107"/>
      <c r="U61" s="107"/>
    </row>
    <row r="62" spans="1:21">
      <c r="A62" s="72" t="s">
        <v>173</v>
      </c>
      <c r="B62" s="93" t="s">
        <v>174</v>
      </c>
      <c r="C62" s="63">
        <f t="shared" si="9"/>
        <v>2</v>
      </c>
      <c r="D62" s="61">
        <v>32</v>
      </c>
      <c r="E62" s="61" t="s">
        <v>257</v>
      </c>
      <c r="F62" s="61" t="s">
        <v>175</v>
      </c>
      <c r="G62" s="60"/>
      <c r="H62" s="107"/>
      <c r="P62" s="107"/>
      <c r="Q62" s="121"/>
      <c r="R62" s="107"/>
      <c r="S62" s="107"/>
      <c r="T62" s="107"/>
      <c r="U62" s="107"/>
    </row>
    <row r="63" ht="22.5" spans="1:7">
      <c r="A63" s="61"/>
      <c r="B63" s="71" t="s">
        <v>556</v>
      </c>
      <c r="C63" s="63">
        <f t="shared" si="9"/>
        <v>2.5</v>
      </c>
      <c r="D63" s="61">
        <v>40</v>
      </c>
      <c r="E63" s="80" t="s">
        <v>257</v>
      </c>
      <c r="F63" s="61" t="s">
        <v>175</v>
      </c>
      <c r="G63" s="60"/>
    </row>
    <row r="64" spans="1:7">
      <c r="A64" s="61"/>
      <c r="B64" s="74" t="s">
        <v>69</v>
      </c>
      <c r="C64" s="85">
        <f>SUM(C59:C63)</f>
        <v>11</v>
      </c>
      <c r="D64" s="76">
        <f>SUM(D59:D63)</f>
        <v>176</v>
      </c>
      <c r="E64" s="86" t="s">
        <v>257</v>
      </c>
      <c r="F64" s="76"/>
      <c r="G64" s="60"/>
    </row>
    <row r="65" spans="1:7">
      <c r="A65" s="87" t="s">
        <v>240</v>
      </c>
      <c r="B65" s="88"/>
      <c r="C65" s="105">
        <f>C58+C64</f>
        <v>18.5</v>
      </c>
      <c r="D65" s="84" t="s">
        <v>557</v>
      </c>
      <c r="E65" s="84"/>
      <c r="F65" s="84"/>
      <c r="G65" s="60"/>
    </row>
    <row r="66" spans="7:19">
      <c r="G66" s="60"/>
      <c r="S66">
        <f>SUM(S59:S65)</f>
        <v>0</v>
      </c>
    </row>
    <row r="67" spans="7:7">
      <c r="G67" s="60"/>
    </row>
    <row r="68" spans="7:7">
      <c r="G68" s="60"/>
    </row>
    <row r="69" spans="7:7">
      <c r="G69" s="60"/>
    </row>
    <row r="70" spans="7:7">
      <c r="G70" s="60"/>
    </row>
    <row r="71" spans="7:7">
      <c r="G71" s="60"/>
    </row>
    <row r="72" spans="7:7">
      <c r="G72" s="60"/>
    </row>
    <row r="73" spans="7:7">
      <c r="G73" s="60"/>
    </row>
    <row r="74" spans="7:7">
      <c r="G74" s="60"/>
    </row>
    <row r="75" spans="7:7">
      <c r="G75" s="123"/>
    </row>
  </sheetData>
  <autoFilter ref="E67:E68">
    <extLst/>
  </autoFilter>
  <mergeCells count="31">
    <mergeCell ref="A1:M1"/>
    <mergeCell ref="A5:F5"/>
    <mergeCell ref="H5:M5"/>
    <mergeCell ref="H17:M17"/>
    <mergeCell ref="A18:B18"/>
    <mergeCell ref="H18:I18"/>
    <mergeCell ref="A19:F19"/>
    <mergeCell ref="H19:M19"/>
    <mergeCell ref="H32:M32"/>
    <mergeCell ref="A35:B35"/>
    <mergeCell ref="H35:I35"/>
    <mergeCell ref="A36:F36"/>
    <mergeCell ref="H36:M36"/>
    <mergeCell ref="A53:B53"/>
    <mergeCell ref="H53:I53"/>
    <mergeCell ref="A54:F54"/>
    <mergeCell ref="H54:M54"/>
    <mergeCell ref="H60:I60"/>
    <mergeCell ref="A65:B65"/>
    <mergeCell ref="A2:A4"/>
    <mergeCell ref="B2:B4"/>
    <mergeCell ref="C2:C4"/>
    <mergeCell ref="D2:D4"/>
    <mergeCell ref="E2:E4"/>
    <mergeCell ref="F2:F4"/>
    <mergeCell ref="H2:H4"/>
    <mergeCell ref="I2:I4"/>
    <mergeCell ref="J2:J4"/>
    <mergeCell ref="K2:K4"/>
    <mergeCell ref="L2:L4"/>
    <mergeCell ref="M2:M4"/>
  </mergeCells>
  <pageMargins left="0.699305555555556" right="0.699305555555556" top="0.75" bottom="0.75" header="0.3" footer="0.3"/>
  <pageSetup paperSize="9" scale="75"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6"/>
  <sheetViews>
    <sheetView tabSelected="1" topLeftCell="A7" workbookViewId="0">
      <selection activeCell="Q28" sqref="Q28"/>
    </sheetView>
  </sheetViews>
  <sheetFormatPr defaultColWidth="9" defaultRowHeight="13.85"/>
  <cols>
    <col min="1" max="1" width="7.69026548672566" style="2" customWidth="1"/>
    <col min="2" max="2" width="14.2212389380531" style="3" customWidth="1"/>
    <col min="3" max="6" width="7.20353982300885" style="2" customWidth="1"/>
    <col min="7" max="7" width="2.97345132743363" style="2" customWidth="1"/>
    <col min="8" max="8" width="7.69026548672566" style="2" customWidth="1"/>
    <col min="9" max="9" width="14.6283185840708" style="3" customWidth="1"/>
    <col min="10" max="10" width="7.24778761061947" style="2" customWidth="1"/>
    <col min="11" max="12" width="6.87610619469027" style="2" customWidth="1"/>
    <col min="13" max="13" width="7.78761061946903" style="2" customWidth="1"/>
  </cols>
  <sheetData>
    <row r="1" customFormat="1" spans="1:13">
      <c r="A1" s="4" t="s">
        <v>558</v>
      </c>
      <c r="B1" s="5"/>
      <c r="C1" s="6"/>
      <c r="D1" s="6"/>
      <c r="E1" s="6"/>
      <c r="F1" s="6"/>
      <c r="G1" s="6"/>
      <c r="H1" s="6"/>
      <c r="I1" s="5"/>
      <c r="J1" s="6"/>
      <c r="K1" s="6"/>
      <c r="L1" s="6"/>
      <c r="M1" s="6"/>
    </row>
    <row r="2" customFormat="1" ht="26" customHeight="1" spans="1:13">
      <c r="A2" s="7" t="s">
        <v>529</v>
      </c>
      <c r="B2" s="8" t="s">
        <v>3</v>
      </c>
      <c r="C2" s="9" t="s">
        <v>267</v>
      </c>
      <c r="D2" s="7" t="s">
        <v>185</v>
      </c>
      <c r="E2" s="7" t="s">
        <v>530</v>
      </c>
      <c r="F2" s="7" t="s">
        <v>531</v>
      </c>
      <c r="G2" s="10"/>
      <c r="H2" s="7" t="s">
        <v>529</v>
      </c>
      <c r="I2" s="8" t="s">
        <v>3</v>
      </c>
      <c r="J2" s="9" t="s">
        <v>267</v>
      </c>
      <c r="K2" s="7" t="s">
        <v>185</v>
      </c>
      <c r="L2" s="7" t="s">
        <v>530</v>
      </c>
      <c r="M2" s="7" t="s">
        <v>531</v>
      </c>
    </row>
    <row r="3" customFormat="1" ht="26" customHeight="1" spans="1:13">
      <c r="A3" s="11"/>
      <c r="B3" s="12"/>
      <c r="C3" s="13"/>
      <c r="D3" s="11"/>
      <c r="E3" s="11"/>
      <c r="F3" s="11"/>
      <c r="G3" s="10"/>
      <c r="H3" s="11"/>
      <c r="I3" s="12"/>
      <c r="J3" s="13"/>
      <c r="K3" s="11"/>
      <c r="L3" s="11"/>
      <c r="M3" s="11"/>
    </row>
    <row r="4" customFormat="1" ht="26" customHeight="1" spans="1:13">
      <c r="A4" s="11"/>
      <c r="B4" s="12"/>
      <c r="C4" s="13"/>
      <c r="D4" s="11"/>
      <c r="E4" s="11"/>
      <c r="F4" s="11"/>
      <c r="G4" s="10"/>
      <c r="H4" s="11"/>
      <c r="I4" s="12"/>
      <c r="J4" s="13"/>
      <c r="K4" s="11"/>
      <c r="L4" s="11"/>
      <c r="M4" s="11"/>
    </row>
    <row r="5" customFormat="1" ht="26" customHeight="1" spans="1:13">
      <c r="A5" s="14" t="s">
        <v>532</v>
      </c>
      <c r="B5" s="15"/>
      <c r="C5" s="16"/>
      <c r="D5" s="16"/>
      <c r="E5" s="16"/>
      <c r="F5" s="16"/>
      <c r="G5" s="17"/>
      <c r="H5" s="14" t="s">
        <v>533</v>
      </c>
      <c r="I5" s="15"/>
      <c r="J5" s="16"/>
      <c r="K5" s="16"/>
      <c r="L5" s="16"/>
      <c r="M5" s="16"/>
    </row>
    <row r="6" customFormat="1" ht="26" customHeight="1" spans="1:13">
      <c r="A6" s="18" t="s">
        <v>33</v>
      </c>
      <c r="B6" s="19" t="s">
        <v>34</v>
      </c>
      <c r="C6" s="13">
        <v>3</v>
      </c>
      <c r="D6" s="11">
        <v>48</v>
      </c>
      <c r="E6" s="20" t="s">
        <v>256</v>
      </c>
      <c r="F6" s="11" t="s">
        <v>23</v>
      </c>
      <c r="G6" s="10"/>
      <c r="H6" s="18" t="s">
        <v>21</v>
      </c>
      <c r="I6" s="19" t="s">
        <v>22</v>
      </c>
      <c r="J6" s="13">
        <v>3</v>
      </c>
      <c r="K6" s="11">
        <v>48</v>
      </c>
      <c r="L6" s="20" t="s">
        <v>256</v>
      </c>
      <c r="M6" s="11" t="s">
        <v>23</v>
      </c>
    </row>
    <row r="7" customFormat="1" ht="26" customHeight="1" spans="1:13">
      <c r="A7" s="18" t="s">
        <v>37</v>
      </c>
      <c r="B7" s="19" t="s">
        <v>38</v>
      </c>
      <c r="C7" s="13">
        <v>0.5</v>
      </c>
      <c r="D7" s="11">
        <v>8</v>
      </c>
      <c r="E7" s="20" t="s">
        <v>256</v>
      </c>
      <c r="F7" s="11" t="s">
        <v>23</v>
      </c>
      <c r="G7" s="10"/>
      <c r="H7" s="18" t="s">
        <v>47</v>
      </c>
      <c r="I7" s="19" t="s">
        <v>48</v>
      </c>
      <c r="J7" s="13">
        <v>3.5</v>
      </c>
      <c r="K7" s="11">
        <v>56</v>
      </c>
      <c r="L7" s="20" t="s">
        <v>256</v>
      </c>
      <c r="M7" s="11" t="s">
        <v>23</v>
      </c>
    </row>
    <row r="8" customFormat="1" ht="26" customHeight="1" spans="1:13">
      <c r="A8" s="18" t="s">
        <v>45</v>
      </c>
      <c r="B8" s="19" t="s">
        <v>46</v>
      </c>
      <c r="C8" s="13">
        <v>3.5</v>
      </c>
      <c r="D8" s="11">
        <v>56</v>
      </c>
      <c r="E8" s="20" t="s">
        <v>256</v>
      </c>
      <c r="F8" s="11" t="s">
        <v>23</v>
      </c>
      <c r="G8" s="10"/>
      <c r="H8" s="18" t="s">
        <v>55</v>
      </c>
      <c r="I8" s="19" t="s">
        <v>56</v>
      </c>
      <c r="J8" s="13">
        <v>1</v>
      </c>
      <c r="K8" s="11">
        <v>36</v>
      </c>
      <c r="L8" s="20" t="s">
        <v>256</v>
      </c>
      <c r="M8" s="11" t="s">
        <v>23</v>
      </c>
    </row>
    <row r="9" customFormat="1" ht="26" customHeight="1" spans="1:13">
      <c r="A9" s="18" t="s">
        <v>53</v>
      </c>
      <c r="B9" s="19" t="s">
        <v>54</v>
      </c>
      <c r="C9" s="13">
        <v>1</v>
      </c>
      <c r="D9" s="11">
        <v>36</v>
      </c>
      <c r="E9" s="20" t="s">
        <v>256</v>
      </c>
      <c r="F9" s="11" t="s">
        <v>23</v>
      </c>
      <c r="G9" s="10"/>
      <c r="H9" s="18" t="s">
        <v>63</v>
      </c>
      <c r="I9" s="19" t="s">
        <v>64</v>
      </c>
      <c r="J9" s="13">
        <v>6</v>
      </c>
      <c r="K9" s="11">
        <v>96</v>
      </c>
      <c r="L9" s="20" t="s">
        <v>256</v>
      </c>
      <c r="M9" s="11" t="s">
        <v>23</v>
      </c>
    </row>
    <row r="10" customFormat="1" ht="26" customHeight="1" spans="1:13">
      <c r="A10" s="18" t="s">
        <v>61</v>
      </c>
      <c r="B10" s="19" t="s">
        <v>62</v>
      </c>
      <c r="C10" s="13">
        <v>5.5</v>
      </c>
      <c r="D10" s="11">
        <v>88</v>
      </c>
      <c r="E10" s="20" t="s">
        <v>256</v>
      </c>
      <c r="F10" s="11" t="s">
        <v>23</v>
      </c>
      <c r="G10" s="10"/>
      <c r="H10" s="18" t="s">
        <v>65</v>
      </c>
      <c r="I10" s="19" t="s">
        <v>66</v>
      </c>
      <c r="J10" s="13">
        <v>3.5</v>
      </c>
      <c r="K10" s="11">
        <v>56</v>
      </c>
      <c r="L10" s="20" t="s">
        <v>256</v>
      </c>
      <c r="M10" s="11" t="s">
        <v>23</v>
      </c>
    </row>
    <row r="11" customFormat="1" ht="26" customHeight="1" spans="1:13">
      <c r="A11" s="18" t="s">
        <v>29</v>
      </c>
      <c r="B11" s="19" t="s">
        <v>30</v>
      </c>
      <c r="C11" s="13">
        <v>4</v>
      </c>
      <c r="D11" s="11">
        <v>36</v>
      </c>
      <c r="E11" s="20" t="s">
        <v>256</v>
      </c>
      <c r="F11" s="11" t="s">
        <v>23</v>
      </c>
      <c r="G11" s="10"/>
      <c r="H11" s="20" t="s">
        <v>90</v>
      </c>
      <c r="I11" s="34" t="s">
        <v>91</v>
      </c>
      <c r="J11" s="13">
        <v>3.5</v>
      </c>
      <c r="K11" s="11">
        <v>56</v>
      </c>
      <c r="L11" s="20" t="s">
        <v>256</v>
      </c>
      <c r="M11" s="11" t="s">
        <v>92</v>
      </c>
    </row>
    <row r="12" customFormat="1" ht="26" customHeight="1" spans="1:13">
      <c r="A12" s="21"/>
      <c r="B12" s="22" t="s">
        <v>69</v>
      </c>
      <c r="C12" s="23">
        <f>SUM(C6:C11)</f>
        <v>17.5</v>
      </c>
      <c r="D12" s="24">
        <f>SUM(D6:D11)</f>
        <v>272</v>
      </c>
      <c r="E12" s="25" t="s">
        <v>256</v>
      </c>
      <c r="F12" s="11"/>
      <c r="G12" s="10"/>
      <c r="H12" s="18" t="s">
        <v>197</v>
      </c>
      <c r="I12" s="34" t="s">
        <v>192</v>
      </c>
      <c r="J12" s="13">
        <v>2</v>
      </c>
      <c r="K12" s="11">
        <v>56</v>
      </c>
      <c r="L12" s="20" t="s">
        <v>256</v>
      </c>
      <c r="M12" s="11" t="s">
        <v>194</v>
      </c>
    </row>
    <row r="13" customFormat="1" ht="26" customHeight="1" spans="1:13">
      <c r="A13" s="18" t="s">
        <v>73</v>
      </c>
      <c r="B13" s="19" t="s">
        <v>74</v>
      </c>
      <c r="C13" s="26">
        <f t="shared" ref="C13:C15" si="0">D13/16</f>
        <v>2.5</v>
      </c>
      <c r="D13" s="11">
        <v>40</v>
      </c>
      <c r="E13" s="20" t="s">
        <v>257</v>
      </c>
      <c r="F13" s="11" t="s">
        <v>72</v>
      </c>
      <c r="G13" s="10"/>
      <c r="H13" s="20" t="s">
        <v>127</v>
      </c>
      <c r="I13" s="45" t="s">
        <v>128</v>
      </c>
      <c r="J13" s="13">
        <f>K13/16</f>
        <v>2.5</v>
      </c>
      <c r="K13" s="11">
        <v>40</v>
      </c>
      <c r="L13" s="20" t="s">
        <v>256</v>
      </c>
      <c r="M13" s="11" t="s">
        <v>129</v>
      </c>
    </row>
    <row r="14" customFormat="1" ht="26" customHeight="1" spans="1:13">
      <c r="A14" s="18" t="s">
        <v>70</v>
      </c>
      <c r="B14" s="19" t="s">
        <v>71</v>
      </c>
      <c r="C14" s="26">
        <f t="shared" si="0"/>
        <v>3.5</v>
      </c>
      <c r="D14" s="11">
        <v>56</v>
      </c>
      <c r="E14" s="20" t="s">
        <v>257</v>
      </c>
      <c r="F14" s="11" t="s">
        <v>72</v>
      </c>
      <c r="G14" s="10"/>
      <c r="H14" s="18"/>
      <c r="I14" s="22" t="s">
        <v>69</v>
      </c>
      <c r="J14" s="23">
        <f>SUM(J6:J13)</f>
        <v>25</v>
      </c>
      <c r="K14" s="24">
        <f>SUM(K6:K13)</f>
        <v>444</v>
      </c>
      <c r="L14" s="25" t="s">
        <v>256</v>
      </c>
      <c r="M14" s="11"/>
    </row>
    <row r="15" customFormat="1" ht="26" customHeight="1" spans="1:13">
      <c r="A15" s="18" t="s">
        <v>82</v>
      </c>
      <c r="B15" s="19" t="s">
        <v>83</v>
      </c>
      <c r="C15" s="26">
        <f t="shared" si="0"/>
        <v>3</v>
      </c>
      <c r="D15" s="11">
        <v>48</v>
      </c>
      <c r="E15" s="20" t="s">
        <v>257</v>
      </c>
      <c r="F15" s="11" t="s">
        <v>72</v>
      </c>
      <c r="G15" s="10"/>
      <c r="H15" s="18" t="s">
        <v>75</v>
      </c>
      <c r="I15" s="19" t="s">
        <v>76</v>
      </c>
      <c r="J15" s="13">
        <v>3.5</v>
      </c>
      <c r="K15" s="11">
        <v>56</v>
      </c>
      <c r="L15" s="20" t="s">
        <v>257</v>
      </c>
      <c r="M15" s="11" t="s">
        <v>72</v>
      </c>
    </row>
    <row r="16" customFormat="1" ht="26" customHeight="1" spans="1:13">
      <c r="A16" s="21" t="s">
        <v>211</v>
      </c>
      <c r="B16" s="12" t="s">
        <v>538</v>
      </c>
      <c r="C16" s="13">
        <v>0.5</v>
      </c>
      <c r="D16" s="11">
        <v>24</v>
      </c>
      <c r="E16" s="20" t="s">
        <v>257</v>
      </c>
      <c r="F16" s="11" t="s">
        <v>210</v>
      </c>
      <c r="G16" s="10"/>
      <c r="H16" s="27"/>
      <c r="I16" s="34" t="s">
        <v>69</v>
      </c>
      <c r="J16" s="47">
        <f>SUM(J15:J15)</f>
        <v>3.5</v>
      </c>
      <c r="K16" s="11">
        <f>SUM(K15:K15)</f>
        <v>56</v>
      </c>
      <c r="L16" s="20" t="s">
        <v>257</v>
      </c>
      <c r="M16" s="11"/>
    </row>
    <row r="17" customFormat="1" ht="26" customHeight="1" spans="1:13">
      <c r="A17" s="28"/>
      <c r="B17" s="22" t="s">
        <v>69</v>
      </c>
      <c r="C17" s="29">
        <f>SUM(C13:C16)</f>
        <v>9.5</v>
      </c>
      <c r="D17" s="24">
        <f>SUM(D13:D16)</f>
        <v>168</v>
      </c>
      <c r="E17" s="25" t="s">
        <v>257</v>
      </c>
      <c r="F17" s="11"/>
      <c r="G17" s="10"/>
      <c r="H17" s="27"/>
      <c r="I17" s="48"/>
      <c r="J17" s="27"/>
      <c r="K17" s="27"/>
      <c r="L17" s="27"/>
      <c r="M17" s="27"/>
    </row>
    <row r="18" customFormat="1" ht="26" customHeight="1" spans="1:13">
      <c r="A18" s="30" t="s">
        <v>240</v>
      </c>
      <c r="B18" s="31"/>
      <c r="C18" s="32">
        <f>C12+C17</f>
        <v>27</v>
      </c>
      <c r="D18" s="28">
        <f>D12+D17</f>
        <v>440</v>
      </c>
      <c r="E18" s="28"/>
      <c r="F18" s="33"/>
      <c r="G18" s="10"/>
      <c r="H18" s="30" t="s">
        <v>240</v>
      </c>
      <c r="I18" s="31"/>
      <c r="J18" s="32">
        <f>J14+J16</f>
        <v>28.5</v>
      </c>
      <c r="K18" s="28">
        <f>K14+K16</f>
        <v>500</v>
      </c>
      <c r="L18" s="33"/>
      <c r="M18" s="33"/>
    </row>
    <row r="19" s="1" customFormat="1" ht="26" customHeight="1" spans="1:13">
      <c r="A19" s="14" t="s">
        <v>539</v>
      </c>
      <c r="B19" s="15"/>
      <c r="C19" s="16"/>
      <c r="D19" s="16"/>
      <c r="E19" s="16"/>
      <c r="F19" s="16"/>
      <c r="G19" s="10"/>
      <c r="H19" s="14" t="s">
        <v>540</v>
      </c>
      <c r="I19" s="15"/>
      <c r="J19" s="16"/>
      <c r="K19" s="16"/>
      <c r="L19" s="16"/>
      <c r="M19" s="16"/>
    </row>
    <row r="20" s="1" customFormat="1" ht="26" customHeight="1" spans="1:13">
      <c r="A20" s="18" t="s">
        <v>27</v>
      </c>
      <c r="B20" s="19" t="s">
        <v>541</v>
      </c>
      <c r="C20" s="13">
        <f t="shared" ref="C20:C23" si="1">D20/16</f>
        <v>4</v>
      </c>
      <c r="D20" s="11">
        <v>64</v>
      </c>
      <c r="E20" s="20" t="s">
        <v>256</v>
      </c>
      <c r="F20" s="11" t="s">
        <v>23</v>
      </c>
      <c r="G20" s="10"/>
      <c r="H20" s="18" t="s">
        <v>25</v>
      </c>
      <c r="I20" s="19" t="s">
        <v>26</v>
      </c>
      <c r="J20" s="13">
        <f t="shared" ref="J20:J25" si="2">K20/16</f>
        <v>4</v>
      </c>
      <c r="K20" s="11">
        <v>64</v>
      </c>
      <c r="L20" s="20" t="s">
        <v>256</v>
      </c>
      <c r="M20" s="11" t="s">
        <v>23</v>
      </c>
    </row>
    <row r="21" s="1" customFormat="1" ht="26" customHeight="1" spans="1:13">
      <c r="A21" s="18" t="s">
        <v>67</v>
      </c>
      <c r="B21" s="19" t="s">
        <v>68</v>
      </c>
      <c r="C21" s="26">
        <f t="shared" si="1"/>
        <v>3.5</v>
      </c>
      <c r="D21" s="20">
        <v>56</v>
      </c>
      <c r="E21" s="20" t="s">
        <v>256</v>
      </c>
      <c r="F21" s="11" t="s">
        <v>23</v>
      </c>
      <c r="G21" s="10"/>
      <c r="H21" s="18" t="s">
        <v>35</v>
      </c>
      <c r="I21" s="19" t="s">
        <v>36</v>
      </c>
      <c r="J21" s="26">
        <v>3</v>
      </c>
      <c r="K21" s="20">
        <v>48</v>
      </c>
      <c r="L21" s="20" t="s">
        <v>256</v>
      </c>
      <c r="M21" s="11" t="s">
        <v>23</v>
      </c>
    </row>
    <row r="22" s="1" customFormat="1" ht="26" customHeight="1" spans="1:13">
      <c r="A22" s="18" t="s">
        <v>39</v>
      </c>
      <c r="B22" s="19" t="s">
        <v>40</v>
      </c>
      <c r="C22" s="13">
        <f t="shared" si="1"/>
        <v>0.5</v>
      </c>
      <c r="D22" s="11">
        <v>8</v>
      </c>
      <c r="E22" s="20" t="s">
        <v>256</v>
      </c>
      <c r="F22" s="11" t="s">
        <v>23</v>
      </c>
      <c r="G22" s="10"/>
      <c r="H22" s="18" t="s">
        <v>51</v>
      </c>
      <c r="I22" s="34" t="s">
        <v>52</v>
      </c>
      <c r="J22" s="13">
        <f t="shared" si="2"/>
        <v>2</v>
      </c>
      <c r="K22" s="11">
        <v>32</v>
      </c>
      <c r="L22" s="20" t="s">
        <v>256</v>
      </c>
      <c r="M22" s="11" t="s">
        <v>23</v>
      </c>
    </row>
    <row r="23" s="1" customFormat="1" ht="26" customHeight="1" spans="1:13">
      <c r="A23" s="18" t="s">
        <v>49</v>
      </c>
      <c r="B23" s="34" t="s">
        <v>50</v>
      </c>
      <c r="C23" s="13">
        <f t="shared" si="1"/>
        <v>2</v>
      </c>
      <c r="D23" s="11">
        <v>32</v>
      </c>
      <c r="E23" s="20" t="s">
        <v>256</v>
      </c>
      <c r="F23" s="11" t="s">
        <v>23</v>
      </c>
      <c r="G23" s="10"/>
      <c r="H23" s="18" t="s">
        <v>59</v>
      </c>
      <c r="I23" s="19" t="s">
        <v>60</v>
      </c>
      <c r="J23" s="13">
        <v>1</v>
      </c>
      <c r="K23" s="11">
        <v>36</v>
      </c>
      <c r="L23" s="20" t="s">
        <v>256</v>
      </c>
      <c r="M23" s="11" t="s">
        <v>23</v>
      </c>
    </row>
    <row r="24" s="1" customFormat="1" ht="26" customHeight="1" spans="1:13">
      <c r="A24" s="18" t="s">
        <v>57</v>
      </c>
      <c r="B24" s="19" t="s">
        <v>58</v>
      </c>
      <c r="C24" s="13">
        <v>1</v>
      </c>
      <c r="D24" s="11">
        <v>36</v>
      </c>
      <c r="E24" s="20" t="s">
        <v>256</v>
      </c>
      <c r="F24" s="11" t="s">
        <v>23</v>
      </c>
      <c r="G24" s="10"/>
      <c r="H24" s="20" t="s">
        <v>98</v>
      </c>
      <c r="I24" s="19" t="s">
        <v>99</v>
      </c>
      <c r="J24" s="13">
        <f t="shared" si="2"/>
        <v>3.5</v>
      </c>
      <c r="K24" s="11">
        <v>56</v>
      </c>
      <c r="L24" s="20" t="s">
        <v>256</v>
      </c>
      <c r="M24" s="11" t="s">
        <v>92</v>
      </c>
    </row>
    <row r="25" s="1" customFormat="1" ht="26" customHeight="1" spans="1:13">
      <c r="A25" s="20" t="s">
        <v>94</v>
      </c>
      <c r="B25" s="34" t="s">
        <v>95</v>
      </c>
      <c r="C25" s="13">
        <f t="shared" ref="C25:C27" si="3">D25/16</f>
        <v>2.5</v>
      </c>
      <c r="D25" s="11">
        <v>40</v>
      </c>
      <c r="E25" s="20" t="s">
        <v>256</v>
      </c>
      <c r="F25" s="11" t="s">
        <v>92</v>
      </c>
      <c r="G25" s="10"/>
      <c r="H25" s="20" t="s">
        <v>108</v>
      </c>
      <c r="I25" s="34" t="s">
        <v>109</v>
      </c>
      <c r="J25" s="13">
        <f t="shared" si="2"/>
        <v>3</v>
      </c>
      <c r="K25" s="11">
        <v>48</v>
      </c>
      <c r="L25" s="20" t="s">
        <v>256</v>
      </c>
      <c r="M25" s="11" t="s">
        <v>92</v>
      </c>
    </row>
    <row r="26" s="1" customFormat="1" ht="26" customHeight="1" spans="1:13">
      <c r="A26" s="20" t="s">
        <v>96</v>
      </c>
      <c r="B26" s="34" t="s">
        <v>97</v>
      </c>
      <c r="C26" s="13">
        <f t="shared" si="3"/>
        <v>4</v>
      </c>
      <c r="D26" s="11">
        <v>64</v>
      </c>
      <c r="E26" s="20" t="s">
        <v>256</v>
      </c>
      <c r="F26" s="11" t="s">
        <v>92</v>
      </c>
      <c r="G26" s="10"/>
      <c r="H26" s="35" t="s">
        <v>218</v>
      </c>
      <c r="I26" s="34" t="s">
        <v>217</v>
      </c>
      <c r="J26" s="13">
        <v>2</v>
      </c>
      <c r="K26" s="11"/>
      <c r="L26" s="20" t="s">
        <v>256</v>
      </c>
      <c r="M26" s="11" t="s">
        <v>194</v>
      </c>
    </row>
    <row r="27" s="1" customFormat="1" ht="26" customHeight="1" spans="1:13">
      <c r="A27" s="20" t="s">
        <v>131</v>
      </c>
      <c r="B27" s="34" t="s">
        <v>132</v>
      </c>
      <c r="C27" s="13">
        <f t="shared" si="3"/>
        <v>2.5</v>
      </c>
      <c r="D27" s="11">
        <v>40</v>
      </c>
      <c r="E27" s="20" t="s">
        <v>256</v>
      </c>
      <c r="F27" s="11" t="s">
        <v>129</v>
      </c>
      <c r="G27" s="10"/>
      <c r="H27" s="20" t="s">
        <v>167</v>
      </c>
      <c r="I27" s="19" t="s">
        <v>168</v>
      </c>
      <c r="J27" s="13">
        <v>1.5</v>
      </c>
      <c r="K27" s="11">
        <v>24</v>
      </c>
      <c r="L27" s="20" t="s">
        <v>256</v>
      </c>
      <c r="M27" s="11" t="s">
        <v>169</v>
      </c>
    </row>
    <row r="28" s="1" customFormat="1" ht="26" customHeight="1" spans="1:13">
      <c r="A28" s="20"/>
      <c r="B28" s="22" t="s">
        <v>69</v>
      </c>
      <c r="C28" s="36">
        <f>SUM(C20:C27)</f>
        <v>20</v>
      </c>
      <c r="D28" s="37">
        <f>SUM(D20:D27)</f>
        <v>340</v>
      </c>
      <c r="E28" s="25" t="s">
        <v>256</v>
      </c>
      <c r="F28" s="38"/>
      <c r="G28" s="10"/>
      <c r="H28" s="21" t="s">
        <v>202</v>
      </c>
      <c r="I28" s="19" t="s">
        <v>200</v>
      </c>
      <c r="J28" s="13">
        <v>0.5</v>
      </c>
      <c r="K28" s="11">
        <v>16</v>
      </c>
      <c r="L28" s="20" t="s">
        <v>256</v>
      </c>
      <c r="M28" s="11" t="s">
        <v>194</v>
      </c>
    </row>
    <row r="29" s="1" customFormat="1" ht="26" customHeight="1" spans="1:13">
      <c r="A29" s="18" t="s">
        <v>77</v>
      </c>
      <c r="B29" s="34" t="s">
        <v>78</v>
      </c>
      <c r="C29" s="13">
        <f t="shared" ref="C29:C33" si="4">D29/16</f>
        <v>3.5</v>
      </c>
      <c r="D29" s="11">
        <v>56</v>
      </c>
      <c r="E29" s="20" t="s">
        <v>257</v>
      </c>
      <c r="F29" s="11" t="s">
        <v>72</v>
      </c>
      <c r="G29" s="10"/>
      <c r="H29" s="11"/>
      <c r="I29" s="34" t="s">
        <v>69</v>
      </c>
      <c r="J29" s="49">
        <f>SUM(J20:J25)</f>
        <v>16.5</v>
      </c>
      <c r="K29" s="50">
        <f>SUM(K20:K25)</f>
        <v>284</v>
      </c>
      <c r="L29" s="20" t="s">
        <v>256</v>
      </c>
      <c r="M29" s="38"/>
    </row>
    <row r="30" s="1" customFormat="1" ht="26" customHeight="1" spans="1:13">
      <c r="A30" s="20" t="s">
        <v>117</v>
      </c>
      <c r="B30" s="34" t="s">
        <v>118</v>
      </c>
      <c r="C30" s="13">
        <f t="shared" si="4"/>
        <v>2.5</v>
      </c>
      <c r="D30" s="11">
        <v>40</v>
      </c>
      <c r="E30" s="20" t="s">
        <v>257</v>
      </c>
      <c r="F30" s="11" t="s">
        <v>112</v>
      </c>
      <c r="G30" s="10"/>
      <c r="H30" s="20" t="s">
        <v>113</v>
      </c>
      <c r="I30" s="34" t="s">
        <v>114</v>
      </c>
      <c r="J30" s="13">
        <f t="shared" ref="J30:J35" si="5">K30/16</f>
        <v>3</v>
      </c>
      <c r="K30" s="11">
        <v>48</v>
      </c>
      <c r="L30" s="20" t="s">
        <v>257</v>
      </c>
      <c r="M30" s="11" t="s">
        <v>112</v>
      </c>
    </row>
    <row r="31" s="1" customFormat="1" ht="26" customHeight="1" spans="1:13">
      <c r="A31" s="20" t="s">
        <v>142</v>
      </c>
      <c r="B31" s="34" t="s">
        <v>143</v>
      </c>
      <c r="C31" s="13">
        <f t="shared" si="4"/>
        <v>2</v>
      </c>
      <c r="D31" s="11">
        <v>32</v>
      </c>
      <c r="E31" s="20" t="s">
        <v>257</v>
      </c>
      <c r="F31" s="11" t="s">
        <v>144</v>
      </c>
      <c r="G31" s="10"/>
      <c r="H31" s="18" t="s">
        <v>79</v>
      </c>
      <c r="I31" s="34" t="s">
        <v>80</v>
      </c>
      <c r="J31" s="13">
        <f t="shared" si="5"/>
        <v>2.5</v>
      </c>
      <c r="K31" s="11">
        <v>40</v>
      </c>
      <c r="L31" s="20" t="s">
        <v>257</v>
      </c>
      <c r="M31" s="11" t="s">
        <v>72</v>
      </c>
    </row>
    <row r="32" s="1" customFormat="1" ht="26" customHeight="1" spans="1:13">
      <c r="A32" s="20" t="s">
        <v>151</v>
      </c>
      <c r="B32" s="34" t="s">
        <v>152</v>
      </c>
      <c r="C32" s="13">
        <f t="shared" si="4"/>
        <v>3</v>
      </c>
      <c r="D32" s="11">
        <v>48</v>
      </c>
      <c r="E32" s="20" t="s">
        <v>257</v>
      </c>
      <c r="F32" s="11" t="s">
        <v>144</v>
      </c>
      <c r="G32" s="10"/>
      <c r="H32" s="20" t="s">
        <v>110</v>
      </c>
      <c r="I32" s="34" t="s">
        <v>111</v>
      </c>
      <c r="J32" s="13">
        <f t="shared" si="5"/>
        <v>2.5</v>
      </c>
      <c r="K32" s="11">
        <v>40</v>
      </c>
      <c r="L32" s="20" t="s">
        <v>257</v>
      </c>
      <c r="M32" s="11" t="s">
        <v>112</v>
      </c>
    </row>
    <row r="33" s="1" customFormat="1" ht="26" customHeight="1" spans="1:13">
      <c r="A33" s="20" t="s">
        <v>125</v>
      </c>
      <c r="B33" s="34" t="s">
        <v>126</v>
      </c>
      <c r="C33" s="26">
        <f t="shared" si="4"/>
        <v>1</v>
      </c>
      <c r="D33" s="20">
        <v>16</v>
      </c>
      <c r="E33" s="20" t="s">
        <v>257</v>
      </c>
      <c r="F33" s="11" t="s">
        <v>112</v>
      </c>
      <c r="G33" s="10"/>
      <c r="H33" s="20" t="s">
        <v>149</v>
      </c>
      <c r="I33" s="48" t="s">
        <v>559</v>
      </c>
      <c r="J33" s="13">
        <f t="shared" si="5"/>
        <v>2</v>
      </c>
      <c r="K33" s="11">
        <v>32</v>
      </c>
      <c r="L33" s="20" t="s">
        <v>257</v>
      </c>
      <c r="M33" s="11" t="s">
        <v>144</v>
      </c>
    </row>
    <row r="34" s="1" customFormat="1" ht="26" customHeight="1" spans="1:13">
      <c r="A34" s="35" t="s">
        <v>235</v>
      </c>
      <c r="B34" s="34" t="s">
        <v>234</v>
      </c>
      <c r="C34" s="26">
        <v>1</v>
      </c>
      <c r="D34" s="20"/>
      <c r="E34" s="20" t="s">
        <v>257</v>
      </c>
      <c r="F34" s="11" t="s">
        <v>210</v>
      </c>
      <c r="G34" s="10"/>
      <c r="H34" s="35" t="s">
        <v>233</v>
      </c>
      <c r="I34" s="34" t="s">
        <v>232</v>
      </c>
      <c r="J34" s="26">
        <v>1</v>
      </c>
      <c r="K34" s="38"/>
      <c r="L34" s="20" t="s">
        <v>257</v>
      </c>
      <c r="M34" s="50" t="s">
        <v>210</v>
      </c>
    </row>
    <row r="35" s="1" customFormat="1" ht="26" customHeight="1" spans="1:13">
      <c r="A35" s="20" t="s">
        <v>145</v>
      </c>
      <c r="B35" s="34" t="s">
        <v>146</v>
      </c>
      <c r="C35" s="26">
        <f>D35/16</f>
        <v>2.5</v>
      </c>
      <c r="D35" s="20">
        <v>40</v>
      </c>
      <c r="E35" s="20" t="s">
        <v>257</v>
      </c>
      <c r="F35" s="38" t="s">
        <v>144</v>
      </c>
      <c r="G35" s="10"/>
      <c r="H35" s="18"/>
      <c r="I35" s="51" t="s">
        <v>81</v>
      </c>
      <c r="J35" s="26">
        <f t="shared" si="5"/>
        <v>3</v>
      </c>
      <c r="K35" s="20">
        <v>48</v>
      </c>
      <c r="L35" s="20" t="s">
        <v>257</v>
      </c>
      <c r="M35" s="50" t="s">
        <v>72</v>
      </c>
    </row>
    <row r="36" s="1" customFormat="1" ht="26" customHeight="1" spans="1:13">
      <c r="A36" s="20" t="s">
        <v>159</v>
      </c>
      <c r="B36" s="19" t="s">
        <v>160</v>
      </c>
      <c r="C36" s="13">
        <f>D36/16</f>
        <v>2</v>
      </c>
      <c r="D36" s="11">
        <v>32</v>
      </c>
      <c r="E36" s="20" t="s">
        <v>257</v>
      </c>
      <c r="F36" s="11" t="s">
        <v>144</v>
      </c>
      <c r="G36" s="10"/>
      <c r="H36" s="24"/>
      <c r="I36" s="22" t="s">
        <v>69</v>
      </c>
      <c r="J36" s="39">
        <f>SUM(J30:J33)</f>
        <v>10</v>
      </c>
      <c r="K36" s="37">
        <f>SUM(K30:K33)</f>
        <v>160</v>
      </c>
      <c r="L36" s="25" t="s">
        <v>257</v>
      </c>
      <c r="M36" s="38"/>
    </row>
    <row r="37" s="1" customFormat="1" ht="26" customHeight="1" spans="1:13">
      <c r="A37" s="24"/>
      <c r="B37" s="22" t="s">
        <v>69</v>
      </c>
      <c r="C37" s="39">
        <f>SUM(C29:C32)</f>
        <v>11</v>
      </c>
      <c r="D37" s="37">
        <f>SUM(D29:D32)</f>
        <v>176</v>
      </c>
      <c r="E37" s="25" t="s">
        <v>257</v>
      </c>
      <c r="F37" s="38"/>
      <c r="G37" s="10"/>
      <c r="H37" s="24"/>
      <c r="I37" s="22"/>
      <c r="J37" s="39"/>
      <c r="K37" s="37"/>
      <c r="L37" s="24"/>
      <c r="M37" s="38"/>
    </row>
    <row r="38" s="1" customFormat="1" ht="26" customHeight="1" spans="1:13">
      <c r="A38" s="30" t="s">
        <v>240</v>
      </c>
      <c r="B38" s="31"/>
      <c r="C38" s="32">
        <f>C28+C37</f>
        <v>31</v>
      </c>
      <c r="D38" s="28">
        <f>D28+D37</f>
        <v>516</v>
      </c>
      <c r="E38" s="28"/>
      <c r="F38" s="33"/>
      <c r="G38" s="10"/>
      <c r="H38" s="30" t="s">
        <v>240</v>
      </c>
      <c r="I38" s="31"/>
      <c r="J38" s="32">
        <f>J29+J36+J28</f>
        <v>27</v>
      </c>
      <c r="K38" s="28">
        <f>K29+K36+K28</f>
        <v>460</v>
      </c>
      <c r="L38" s="24"/>
      <c r="M38" s="11"/>
    </row>
    <row r="39" s="1" customFormat="1" ht="26" customHeight="1" spans="1:13">
      <c r="A39" s="14" t="s">
        <v>544</v>
      </c>
      <c r="B39" s="15"/>
      <c r="C39" s="16"/>
      <c r="D39" s="16"/>
      <c r="E39" s="16"/>
      <c r="F39" s="16"/>
      <c r="G39" s="10"/>
      <c r="H39" s="14" t="s">
        <v>545</v>
      </c>
      <c r="I39" s="15"/>
      <c r="J39" s="16"/>
      <c r="K39" s="16"/>
      <c r="L39" s="16"/>
      <c r="M39" s="16"/>
    </row>
    <row r="40" s="1" customFormat="1" ht="26" customHeight="1" spans="1:13">
      <c r="A40" s="18" t="s">
        <v>41</v>
      </c>
      <c r="B40" s="19" t="s">
        <v>42</v>
      </c>
      <c r="C40" s="13">
        <f t="shared" ref="C40:C45" si="6">D40/16</f>
        <v>0.5</v>
      </c>
      <c r="D40" s="11">
        <v>8</v>
      </c>
      <c r="E40" s="20" t="s">
        <v>256</v>
      </c>
      <c r="F40" s="11" t="s">
        <v>23</v>
      </c>
      <c r="G40" s="10"/>
      <c r="H40" s="18" t="s">
        <v>43</v>
      </c>
      <c r="I40" s="19" t="s">
        <v>44</v>
      </c>
      <c r="J40" s="13">
        <f t="shared" ref="J40:J43" si="7">K40/16</f>
        <v>0.5</v>
      </c>
      <c r="K40" s="11">
        <v>8</v>
      </c>
      <c r="L40" s="20" t="s">
        <v>256</v>
      </c>
      <c r="M40" s="11" t="s">
        <v>23</v>
      </c>
    </row>
    <row r="41" s="1" customFormat="1" ht="26" customHeight="1" spans="1:13">
      <c r="A41" s="20" t="s">
        <v>140</v>
      </c>
      <c r="B41" s="34" t="s">
        <v>141</v>
      </c>
      <c r="C41" s="13">
        <f t="shared" si="6"/>
        <v>3</v>
      </c>
      <c r="D41" s="11">
        <v>48</v>
      </c>
      <c r="E41" s="20" t="s">
        <v>256</v>
      </c>
      <c r="F41" s="11" t="s">
        <v>129</v>
      </c>
      <c r="G41" s="10"/>
      <c r="H41" s="20" t="s">
        <v>106</v>
      </c>
      <c r="I41" s="34" t="s">
        <v>107</v>
      </c>
      <c r="J41" s="13">
        <f t="shared" si="7"/>
        <v>3</v>
      </c>
      <c r="K41" s="11">
        <v>48</v>
      </c>
      <c r="L41" s="20" t="s">
        <v>256</v>
      </c>
      <c r="M41" s="11" t="s">
        <v>92</v>
      </c>
    </row>
    <row r="42" s="1" customFormat="1" ht="26" customHeight="1" spans="1:13">
      <c r="A42" s="20" t="s">
        <v>102</v>
      </c>
      <c r="B42" s="19" t="s">
        <v>103</v>
      </c>
      <c r="C42" s="13">
        <f t="shared" si="6"/>
        <v>4</v>
      </c>
      <c r="D42" s="11">
        <v>64</v>
      </c>
      <c r="E42" s="20" t="s">
        <v>256</v>
      </c>
      <c r="F42" s="11" t="s">
        <v>92</v>
      </c>
      <c r="G42" s="17"/>
      <c r="H42" s="20" t="s">
        <v>138</v>
      </c>
      <c r="I42" s="34" t="s">
        <v>139</v>
      </c>
      <c r="J42" s="13">
        <f t="shared" si="7"/>
        <v>2.5</v>
      </c>
      <c r="K42" s="11">
        <v>40</v>
      </c>
      <c r="L42" s="20" t="s">
        <v>256</v>
      </c>
      <c r="M42" s="11" t="s">
        <v>129</v>
      </c>
    </row>
    <row r="43" s="1" customFormat="1" ht="26" customHeight="1" spans="1:13">
      <c r="A43" s="20" t="s">
        <v>100</v>
      </c>
      <c r="B43" s="34" t="s">
        <v>101</v>
      </c>
      <c r="C43" s="13">
        <f t="shared" si="6"/>
        <v>3</v>
      </c>
      <c r="D43" s="11">
        <v>48</v>
      </c>
      <c r="E43" s="20" t="s">
        <v>256</v>
      </c>
      <c r="F43" s="11" t="s">
        <v>92</v>
      </c>
      <c r="G43" s="17"/>
      <c r="H43" s="20" t="s">
        <v>171</v>
      </c>
      <c r="I43" s="19" t="s">
        <v>172</v>
      </c>
      <c r="J43" s="13">
        <f t="shared" si="7"/>
        <v>1</v>
      </c>
      <c r="K43" s="11">
        <v>16</v>
      </c>
      <c r="L43" s="20" t="s">
        <v>256</v>
      </c>
      <c r="M43" s="11" t="s">
        <v>169</v>
      </c>
    </row>
    <row r="44" s="1" customFormat="1" ht="26" customHeight="1" spans="1:13">
      <c r="A44" s="20" t="s">
        <v>104</v>
      </c>
      <c r="B44" s="34" t="s">
        <v>105</v>
      </c>
      <c r="C44" s="13">
        <f t="shared" si="6"/>
        <v>3.5</v>
      </c>
      <c r="D44" s="11">
        <v>56</v>
      </c>
      <c r="E44" s="20" t="s">
        <v>256</v>
      </c>
      <c r="F44" s="11" t="s">
        <v>92</v>
      </c>
      <c r="G44" s="10"/>
      <c r="H44" s="20" t="s">
        <v>134</v>
      </c>
      <c r="I44" s="19" t="s">
        <v>135</v>
      </c>
      <c r="J44" s="13">
        <f t="shared" ref="J44:J49" si="8">K44/16</f>
        <v>2.5</v>
      </c>
      <c r="K44" s="11">
        <v>40</v>
      </c>
      <c r="L44" s="20" t="s">
        <v>256</v>
      </c>
      <c r="M44" s="11" t="s">
        <v>129</v>
      </c>
    </row>
    <row r="45" s="1" customFormat="1" ht="26" customHeight="1" spans="1:13">
      <c r="A45" s="21" t="s">
        <v>204</v>
      </c>
      <c r="B45" s="34" t="s">
        <v>548</v>
      </c>
      <c r="C45" s="13">
        <f t="shared" si="6"/>
        <v>1</v>
      </c>
      <c r="D45" s="11">
        <v>16</v>
      </c>
      <c r="E45" s="20" t="s">
        <v>256</v>
      </c>
      <c r="F45" s="11" t="s">
        <v>194</v>
      </c>
      <c r="G45" s="10"/>
      <c r="H45" s="21" t="s">
        <v>206</v>
      </c>
      <c r="I45" s="19" t="s">
        <v>205</v>
      </c>
      <c r="J45" s="13">
        <v>0.5</v>
      </c>
      <c r="K45" s="11">
        <v>16</v>
      </c>
      <c r="L45" s="20" t="s">
        <v>256</v>
      </c>
      <c r="M45" s="11" t="s">
        <v>194</v>
      </c>
    </row>
    <row r="46" s="1" customFormat="1" ht="26" customHeight="1" spans="1:13">
      <c r="A46" s="21" t="s">
        <v>216</v>
      </c>
      <c r="B46" s="34" t="s">
        <v>215</v>
      </c>
      <c r="C46" s="13">
        <v>2</v>
      </c>
      <c r="D46" s="11" t="s">
        <v>214</v>
      </c>
      <c r="E46" s="20" t="s">
        <v>256</v>
      </c>
      <c r="F46" s="11" t="s">
        <v>194</v>
      </c>
      <c r="G46" s="10"/>
      <c r="H46" s="21"/>
      <c r="I46" s="22" t="s">
        <v>69</v>
      </c>
      <c r="J46" s="39">
        <f>SUM(J40:J45)</f>
        <v>10</v>
      </c>
      <c r="K46" s="37">
        <f>SUM(K40:K45)</f>
        <v>168</v>
      </c>
      <c r="L46" s="25" t="s">
        <v>256</v>
      </c>
      <c r="M46" s="38"/>
    </row>
    <row r="47" s="1" customFormat="1" ht="26" customHeight="1" spans="1:13">
      <c r="A47" s="35" t="s">
        <v>199</v>
      </c>
      <c r="B47" s="40" t="s">
        <v>198</v>
      </c>
      <c r="C47" s="13">
        <v>0.5</v>
      </c>
      <c r="D47" s="11">
        <v>16</v>
      </c>
      <c r="E47" s="20" t="s">
        <v>256</v>
      </c>
      <c r="F47" s="11" t="s">
        <v>194</v>
      </c>
      <c r="G47" s="10"/>
      <c r="H47" s="20" t="s">
        <v>115</v>
      </c>
      <c r="I47" s="34" t="s">
        <v>116</v>
      </c>
      <c r="J47" s="13">
        <f t="shared" si="8"/>
        <v>2</v>
      </c>
      <c r="K47" s="11">
        <v>32</v>
      </c>
      <c r="L47" s="20" t="s">
        <v>257</v>
      </c>
      <c r="M47" s="11" t="s">
        <v>112</v>
      </c>
    </row>
    <row r="48" s="1" customFormat="1" ht="26" customHeight="1" spans="1:13">
      <c r="A48" s="11"/>
      <c r="B48" s="22" t="s">
        <v>69</v>
      </c>
      <c r="C48" s="29">
        <f>SUM(C40:C46)</f>
        <v>17</v>
      </c>
      <c r="D48" s="24" t="s">
        <v>549</v>
      </c>
      <c r="E48" s="25" t="s">
        <v>256</v>
      </c>
      <c r="F48" s="11"/>
      <c r="G48" s="10"/>
      <c r="H48" s="20" t="s">
        <v>121</v>
      </c>
      <c r="I48" s="34" t="s">
        <v>122</v>
      </c>
      <c r="J48" s="13">
        <f t="shared" si="8"/>
        <v>2</v>
      </c>
      <c r="K48" s="11">
        <v>32</v>
      </c>
      <c r="L48" s="20" t="s">
        <v>257</v>
      </c>
      <c r="M48" s="11" t="s">
        <v>112</v>
      </c>
    </row>
    <row r="49" s="1" customFormat="1" ht="26" customHeight="1" spans="1:13">
      <c r="A49" s="20" t="s">
        <v>119</v>
      </c>
      <c r="B49" s="34" t="s">
        <v>120</v>
      </c>
      <c r="C49" s="13">
        <f t="shared" ref="C49:C52" si="9">D49/16</f>
        <v>2</v>
      </c>
      <c r="D49" s="11">
        <v>32</v>
      </c>
      <c r="E49" s="20" t="s">
        <v>257</v>
      </c>
      <c r="F49" s="11" t="s">
        <v>112</v>
      </c>
      <c r="G49" s="10"/>
      <c r="H49" s="20" t="s">
        <v>155</v>
      </c>
      <c r="I49" s="19" t="s">
        <v>156</v>
      </c>
      <c r="J49" s="13">
        <f t="shared" si="8"/>
        <v>3</v>
      </c>
      <c r="K49" s="11">
        <v>48</v>
      </c>
      <c r="L49" s="20" t="s">
        <v>257</v>
      </c>
      <c r="M49" s="11" t="s">
        <v>144</v>
      </c>
    </row>
    <row r="50" s="1" customFormat="1" ht="26" customHeight="1" spans="1:14">
      <c r="A50" s="20" t="s">
        <v>147</v>
      </c>
      <c r="B50" s="19" t="s">
        <v>148</v>
      </c>
      <c r="C50" s="13">
        <f t="shared" si="9"/>
        <v>3</v>
      </c>
      <c r="D50" s="11">
        <v>48</v>
      </c>
      <c r="E50" s="20" t="s">
        <v>257</v>
      </c>
      <c r="F50" s="11" t="s">
        <v>144</v>
      </c>
      <c r="G50" s="10"/>
      <c r="H50" s="20"/>
      <c r="I50" s="19"/>
      <c r="J50" s="13"/>
      <c r="K50" s="11"/>
      <c r="L50" s="11"/>
      <c r="M50" s="11"/>
      <c r="N50" s="1" t="s">
        <v>32</v>
      </c>
    </row>
    <row r="51" s="1" customFormat="1" ht="26" customHeight="1" spans="1:13">
      <c r="A51" s="20" t="s">
        <v>157</v>
      </c>
      <c r="B51" s="34" t="s">
        <v>158</v>
      </c>
      <c r="C51" s="26">
        <f t="shared" si="9"/>
        <v>2.5</v>
      </c>
      <c r="D51" s="20">
        <v>40</v>
      </c>
      <c r="E51" s="20" t="s">
        <v>257</v>
      </c>
      <c r="F51" s="11" t="s">
        <v>144</v>
      </c>
      <c r="G51" s="41" t="s">
        <v>32</v>
      </c>
      <c r="H51" s="20"/>
      <c r="I51" s="19"/>
      <c r="J51" s="13"/>
      <c r="K51" s="11"/>
      <c r="L51" s="11"/>
      <c r="M51" s="11"/>
    </row>
    <row r="52" s="1" customFormat="1" ht="26" customHeight="1" spans="1:13">
      <c r="A52" s="20" t="s">
        <v>123</v>
      </c>
      <c r="B52" s="34" t="s">
        <v>124</v>
      </c>
      <c r="C52" s="13">
        <f t="shared" si="9"/>
        <v>2</v>
      </c>
      <c r="D52" s="11">
        <v>32</v>
      </c>
      <c r="E52" s="20" t="s">
        <v>257</v>
      </c>
      <c r="F52" s="11" t="s">
        <v>112</v>
      </c>
      <c r="G52" s="10"/>
      <c r="H52" s="20"/>
      <c r="I52" s="19"/>
      <c r="J52" s="13"/>
      <c r="K52" s="11"/>
      <c r="L52" s="11"/>
      <c r="M52" s="11"/>
    </row>
    <row r="53" s="1" customFormat="1" ht="26" customHeight="1" spans="1:13">
      <c r="A53" s="21" t="s">
        <v>231</v>
      </c>
      <c r="B53" s="19" t="s">
        <v>229</v>
      </c>
      <c r="C53" s="13">
        <v>1</v>
      </c>
      <c r="D53" s="11" t="s">
        <v>230</v>
      </c>
      <c r="E53" s="20" t="s">
        <v>257</v>
      </c>
      <c r="F53" s="11" t="s">
        <v>210</v>
      </c>
      <c r="G53" s="10"/>
      <c r="H53" s="20"/>
      <c r="I53" s="19"/>
      <c r="J53" s="13"/>
      <c r="K53" s="11"/>
      <c r="L53" s="11"/>
      <c r="M53" s="11"/>
    </row>
    <row r="54" s="1" customFormat="1" ht="26" customHeight="1" spans="1:13">
      <c r="A54" s="42"/>
      <c r="B54" s="22" t="s">
        <v>69</v>
      </c>
      <c r="C54" s="29">
        <f>SUM(C49:C52)</f>
        <v>9.5</v>
      </c>
      <c r="D54" s="24">
        <f>SUM(D49:D52)</f>
        <v>152</v>
      </c>
      <c r="E54" s="25" t="s">
        <v>257</v>
      </c>
      <c r="F54" s="11"/>
      <c r="G54" s="10"/>
      <c r="H54" s="24"/>
      <c r="I54" s="22" t="s">
        <v>69</v>
      </c>
      <c r="J54" s="29">
        <f>SUM(J47:J53)</f>
        <v>7</v>
      </c>
      <c r="K54" s="24" t="s">
        <v>550</v>
      </c>
      <c r="L54" s="25" t="s">
        <v>257</v>
      </c>
      <c r="M54" s="11"/>
    </row>
    <row r="55" s="1" customFormat="1" ht="26" customHeight="1" spans="1:13">
      <c r="A55" s="30" t="s">
        <v>240</v>
      </c>
      <c r="B55" s="31"/>
      <c r="C55" s="43">
        <f>C48+C54</f>
        <v>26.5</v>
      </c>
      <c r="D55" s="28" t="s">
        <v>551</v>
      </c>
      <c r="E55" s="28"/>
      <c r="F55" s="33"/>
      <c r="G55" s="10"/>
      <c r="H55" s="30" t="s">
        <v>240</v>
      </c>
      <c r="I55" s="31"/>
      <c r="J55" s="43">
        <v>17</v>
      </c>
      <c r="K55" s="28" t="s">
        <v>552</v>
      </c>
      <c r="L55" s="24"/>
      <c r="M55" s="11"/>
    </row>
    <row r="56" s="1" customFormat="1" ht="26" customHeight="1" spans="1:13">
      <c r="A56" s="14" t="s">
        <v>553</v>
      </c>
      <c r="B56" s="15"/>
      <c r="C56" s="16"/>
      <c r="D56" s="16"/>
      <c r="E56" s="16"/>
      <c r="F56" s="16"/>
      <c r="G56" s="10"/>
      <c r="H56" s="14" t="s">
        <v>554</v>
      </c>
      <c r="I56" s="52"/>
      <c r="J56" s="14"/>
      <c r="K56" s="14"/>
      <c r="L56" s="14"/>
      <c r="M56" s="14"/>
    </row>
    <row r="57" s="1" customFormat="1" ht="26" customHeight="1" spans="1:13">
      <c r="A57" s="21" t="s">
        <v>208</v>
      </c>
      <c r="B57" s="19" t="s">
        <v>207</v>
      </c>
      <c r="C57" s="13">
        <v>1</v>
      </c>
      <c r="D57" s="11">
        <v>16</v>
      </c>
      <c r="E57" s="20" t="s">
        <v>256</v>
      </c>
      <c r="F57" s="11" t="s">
        <v>194</v>
      </c>
      <c r="G57" s="10"/>
      <c r="H57" s="35" t="s">
        <v>226</v>
      </c>
      <c r="I57" s="34" t="s">
        <v>224</v>
      </c>
      <c r="J57" s="13">
        <v>14</v>
      </c>
      <c r="K57" s="11" t="s">
        <v>225</v>
      </c>
      <c r="L57" s="20" t="s">
        <v>256</v>
      </c>
      <c r="M57" s="11" t="s">
        <v>194</v>
      </c>
    </row>
    <row r="58" s="1" customFormat="1" ht="26" customHeight="1" spans="1:13">
      <c r="A58" s="20" t="s">
        <v>136</v>
      </c>
      <c r="B58" s="34" t="s">
        <v>137</v>
      </c>
      <c r="C58" s="13">
        <v>2.5</v>
      </c>
      <c r="D58" s="11">
        <v>40</v>
      </c>
      <c r="E58" s="20" t="s">
        <v>256</v>
      </c>
      <c r="F58" s="11" t="s">
        <v>129</v>
      </c>
      <c r="G58" s="10"/>
      <c r="H58" s="35" t="s">
        <v>223</v>
      </c>
      <c r="I58" s="34" t="s">
        <v>222</v>
      </c>
      <c r="J58" s="13">
        <v>2</v>
      </c>
      <c r="K58" s="11" t="s">
        <v>214</v>
      </c>
      <c r="L58" s="20" t="s">
        <v>256</v>
      </c>
      <c r="M58" s="11" t="s">
        <v>194</v>
      </c>
    </row>
    <row r="59" s="1" customFormat="1" ht="26" customHeight="1" spans="1:13">
      <c r="A59" s="21" t="s">
        <v>221</v>
      </c>
      <c r="B59" s="34" t="s">
        <v>219</v>
      </c>
      <c r="C59" s="13">
        <v>4</v>
      </c>
      <c r="D59" s="11" t="s">
        <v>220</v>
      </c>
      <c r="E59" s="20" t="s">
        <v>256</v>
      </c>
      <c r="F59" s="11" t="s">
        <v>194</v>
      </c>
      <c r="G59" s="10"/>
      <c r="H59" s="11"/>
      <c r="I59" s="22" t="s">
        <v>69</v>
      </c>
      <c r="J59" s="29">
        <f>SUM(J57:J58)</f>
        <v>16</v>
      </c>
      <c r="K59" s="24" t="s">
        <v>228</v>
      </c>
      <c r="L59" s="25" t="s">
        <v>256</v>
      </c>
      <c r="M59" s="11"/>
    </row>
    <row r="60" s="1" customFormat="1" ht="26" customHeight="1" spans="1:13">
      <c r="A60" s="11"/>
      <c r="B60" s="22" t="s">
        <v>69</v>
      </c>
      <c r="C60" s="29">
        <f>SUM(C57:C59)</f>
        <v>7.5</v>
      </c>
      <c r="D60" s="24" t="s">
        <v>555</v>
      </c>
      <c r="E60" s="25" t="s">
        <v>256</v>
      </c>
      <c r="F60" s="11"/>
      <c r="G60" s="10"/>
      <c r="H60" s="11"/>
      <c r="I60" s="12"/>
      <c r="J60" s="13"/>
      <c r="K60" s="11"/>
      <c r="L60" s="11"/>
      <c r="M60" s="11"/>
    </row>
    <row r="61" s="1" customFormat="1" ht="26" customHeight="1" spans="1:13">
      <c r="A61" s="20" t="s">
        <v>153</v>
      </c>
      <c r="B61" s="34" t="s">
        <v>154</v>
      </c>
      <c r="C61" s="13">
        <f t="shared" ref="C61:C64" si="10">D61/16</f>
        <v>2</v>
      </c>
      <c r="D61" s="11">
        <v>32</v>
      </c>
      <c r="E61" s="20" t="s">
        <v>257</v>
      </c>
      <c r="F61" s="11" t="s">
        <v>144</v>
      </c>
      <c r="G61" s="10"/>
      <c r="H61" s="11"/>
      <c r="I61" s="34"/>
      <c r="J61" s="13"/>
      <c r="K61" s="11"/>
      <c r="L61" s="11"/>
      <c r="M61" s="11"/>
    </row>
    <row r="62" s="1" customFormat="1" ht="26" customHeight="1" spans="1:13">
      <c r="A62" s="20" t="s">
        <v>173</v>
      </c>
      <c r="B62" s="34" t="s">
        <v>174</v>
      </c>
      <c r="C62" s="13">
        <f t="shared" si="10"/>
        <v>2</v>
      </c>
      <c r="D62" s="11">
        <v>32</v>
      </c>
      <c r="E62" s="20" t="s">
        <v>257</v>
      </c>
      <c r="F62" s="11" t="s">
        <v>175</v>
      </c>
      <c r="G62" s="10"/>
      <c r="H62" s="30" t="s">
        <v>240</v>
      </c>
      <c r="I62" s="31"/>
      <c r="J62" s="43">
        <v>16</v>
      </c>
      <c r="K62" s="28" t="s">
        <v>228</v>
      </c>
      <c r="L62" s="11"/>
      <c r="M62" s="11"/>
    </row>
    <row r="63" s="1" customFormat="1" ht="26" customHeight="1" spans="1:13">
      <c r="A63" s="20" t="s">
        <v>161</v>
      </c>
      <c r="B63" s="34" t="s">
        <v>162</v>
      </c>
      <c r="C63" s="26">
        <f t="shared" si="10"/>
        <v>2</v>
      </c>
      <c r="D63" s="20">
        <v>32</v>
      </c>
      <c r="E63" s="20" t="s">
        <v>257</v>
      </c>
      <c r="F63" s="20" t="s">
        <v>144</v>
      </c>
      <c r="G63" s="10"/>
      <c r="H63" s="44"/>
      <c r="I63" s="3"/>
      <c r="J63" s="2"/>
      <c r="K63" s="2"/>
      <c r="L63" s="2"/>
      <c r="M63" s="2"/>
    </row>
    <row r="64" s="1" customFormat="1" ht="26" customHeight="1" spans="1:13">
      <c r="A64" s="20" t="s">
        <v>176</v>
      </c>
      <c r="B64" s="45" t="s">
        <v>177</v>
      </c>
      <c r="C64" s="26">
        <f t="shared" si="10"/>
        <v>2</v>
      </c>
      <c r="D64" s="46">
        <v>32</v>
      </c>
      <c r="E64" s="20" t="s">
        <v>257</v>
      </c>
      <c r="F64" s="20" t="s">
        <v>175</v>
      </c>
      <c r="G64" s="10"/>
      <c r="H64" s="2"/>
      <c r="I64" s="3"/>
      <c r="J64" s="2"/>
      <c r="K64" s="2"/>
      <c r="L64" s="2"/>
      <c r="M64" s="2"/>
    </row>
    <row r="65" s="1" customFormat="1" ht="26" customHeight="1" spans="1:13">
      <c r="A65" s="24"/>
      <c r="B65" s="22" t="s">
        <v>69</v>
      </c>
      <c r="C65" s="29">
        <f>SUM(C61:C64)</f>
        <v>8</v>
      </c>
      <c r="D65" s="24">
        <f>SUM(D61:D64)</f>
        <v>128</v>
      </c>
      <c r="E65" s="25" t="s">
        <v>257</v>
      </c>
      <c r="F65" s="11"/>
      <c r="G65" s="10"/>
      <c r="H65" s="2"/>
      <c r="I65" s="3"/>
      <c r="J65" s="2"/>
      <c r="K65" s="2"/>
      <c r="L65" s="2"/>
      <c r="M65" s="2"/>
    </row>
    <row r="66" s="1" customFormat="1" ht="26" customHeight="1" spans="1:13">
      <c r="A66" s="30" t="s">
        <v>240</v>
      </c>
      <c r="B66" s="31"/>
      <c r="C66" s="43">
        <f>C60+C65</f>
        <v>15.5</v>
      </c>
      <c r="D66" s="28" t="s">
        <v>557</v>
      </c>
      <c r="E66" s="28"/>
      <c r="F66" s="33"/>
      <c r="G66" s="10"/>
      <c r="H66" s="2"/>
      <c r="I66" s="3"/>
      <c r="J66" s="2"/>
      <c r="K66" s="2"/>
      <c r="L66" s="2"/>
      <c r="M66" s="2"/>
    </row>
    <row r="67" s="1" customFormat="1" spans="1:13">
      <c r="A67" s="2"/>
      <c r="B67" s="3"/>
      <c r="C67" s="2"/>
      <c r="D67" s="2"/>
      <c r="E67" s="2"/>
      <c r="F67" s="2"/>
      <c r="G67" s="10"/>
      <c r="H67" s="2"/>
      <c r="I67" s="3"/>
      <c r="J67" s="2"/>
      <c r="K67" s="2"/>
      <c r="L67" s="2"/>
      <c r="M67" s="2"/>
    </row>
    <row r="68" customFormat="1" spans="1:13">
      <c r="A68" s="2"/>
      <c r="B68" s="3"/>
      <c r="C68" s="2"/>
      <c r="D68" s="2"/>
      <c r="E68" s="2"/>
      <c r="F68" s="2"/>
      <c r="G68" s="10"/>
      <c r="H68" s="2"/>
      <c r="I68" s="3"/>
      <c r="J68" s="2"/>
      <c r="K68" s="2"/>
      <c r="L68" s="2"/>
      <c r="M68" s="2"/>
    </row>
    <row r="69" customFormat="1" spans="1:13">
      <c r="A69" s="2"/>
      <c r="B69" s="3"/>
      <c r="C69" s="2"/>
      <c r="D69" s="2"/>
      <c r="E69" s="2"/>
      <c r="F69" s="2"/>
      <c r="G69" s="10"/>
      <c r="H69" s="2"/>
      <c r="I69" s="3"/>
      <c r="J69" s="2"/>
      <c r="K69" s="2"/>
      <c r="L69" s="2"/>
      <c r="M69" s="2"/>
    </row>
    <row r="70" customFormat="1" spans="1:13">
      <c r="A70" s="2"/>
      <c r="B70" s="3"/>
      <c r="C70" s="2"/>
      <c r="D70" s="2"/>
      <c r="E70" s="2"/>
      <c r="F70" s="2"/>
      <c r="G70" s="10"/>
      <c r="H70" s="2"/>
      <c r="I70" s="3"/>
      <c r="J70" s="2"/>
      <c r="K70" s="2"/>
      <c r="L70" s="2"/>
      <c r="M70" s="2"/>
    </row>
    <row r="71" customFormat="1" spans="1:13">
      <c r="A71" s="2"/>
      <c r="B71" s="3"/>
      <c r="C71" s="2"/>
      <c r="D71" s="2"/>
      <c r="E71" s="2"/>
      <c r="F71" s="2"/>
      <c r="G71" s="10"/>
      <c r="H71" s="2"/>
      <c r="I71" s="3"/>
      <c r="J71" s="2"/>
      <c r="K71" s="2"/>
      <c r="L71" s="2"/>
      <c r="M71" s="2"/>
    </row>
    <row r="72" customFormat="1" spans="1:13">
      <c r="A72" s="2"/>
      <c r="B72" s="3"/>
      <c r="C72" s="2"/>
      <c r="D72" s="2"/>
      <c r="E72" s="2"/>
      <c r="F72" s="2"/>
      <c r="G72" s="10"/>
      <c r="H72" s="2"/>
      <c r="I72" s="3"/>
      <c r="J72" s="2"/>
      <c r="K72" s="2"/>
      <c r="L72" s="2"/>
      <c r="M72" s="2"/>
    </row>
    <row r="73" customFormat="1" spans="1:13">
      <c r="A73" s="2"/>
      <c r="B73" s="3"/>
      <c r="C73" s="2"/>
      <c r="D73" s="2"/>
      <c r="E73" s="2"/>
      <c r="F73" s="2"/>
      <c r="G73" s="10"/>
      <c r="H73" s="2"/>
      <c r="I73" s="3"/>
      <c r="J73" s="2"/>
      <c r="K73" s="2"/>
      <c r="L73" s="2"/>
      <c r="M73" s="2"/>
    </row>
    <row r="74" customFormat="1" spans="1:13">
      <c r="A74" s="2"/>
      <c r="B74" s="3"/>
      <c r="C74" s="2"/>
      <c r="D74" s="2"/>
      <c r="E74" s="2"/>
      <c r="F74" s="2"/>
      <c r="G74" s="10"/>
      <c r="H74" s="2"/>
      <c r="I74" s="3"/>
      <c r="J74" s="2"/>
      <c r="K74" s="2"/>
      <c r="L74" s="2"/>
      <c r="M74" s="2"/>
    </row>
    <row r="75" customFormat="1" spans="1:13">
      <c r="A75" s="2"/>
      <c r="B75" s="3"/>
      <c r="C75" s="2"/>
      <c r="D75" s="2"/>
      <c r="E75" s="2"/>
      <c r="F75" s="2"/>
      <c r="G75" s="53"/>
      <c r="H75" s="2"/>
      <c r="I75" s="3"/>
      <c r="J75" s="2"/>
      <c r="K75" s="2"/>
      <c r="L75" s="2"/>
      <c r="M75" s="2"/>
    </row>
    <row r="76" customFormat="1" spans="1:13">
      <c r="A76" s="2"/>
      <c r="B76" s="3"/>
      <c r="C76" s="2"/>
      <c r="D76" s="2"/>
      <c r="E76" s="2"/>
      <c r="F76" s="2"/>
      <c r="G76" s="2"/>
      <c r="H76" s="2"/>
      <c r="I76" s="3"/>
      <c r="J76" s="2"/>
      <c r="K76" s="2"/>
      <c r="L76" s="2"/>
      <c r="M76" s="2"/>
    </row>
  </sheetData>
  <mergeCells count="30">
    <mergeCell ref="A1:M1"/>
    <mergeCell ref="A5:F5"/>
    <mergeCell ref="H5:M5"/>
    <mergeCell ref="H17:M17"/>
    <mergeCell ref="A18:B18"/>
    <mergeCell ref="H18:I18"/>
    <mergeCell ref="A19:F19"/>
    <mergeCell ref="H19:M19"/>
    <mergeCell ref="A38:B38"/>
    <mergeCell ref="H38:I38"/>
    <mergeCell ref="A39:F39"/>
    <mergeCell ref="H39:M39"/>
    <mergeCell ref="A55:B55"/>
    <mergeCell ref="H55:I55"/>
    <mergeCell ref="A56:F56"/>
    <mergeCell ref="H56:M56"/>
    <mergeCell ref="H62:I62"/>
    <mergeCell ref="A66:B66"/>
    <mergeCell ref="A2:A4"/>
    <mergeCell ref="B2:B4"/>
    <mergeCell ref="C2:C4"/>
    <mergeCell ref="D2:D4"/>
    <mergeCell ref="E2:E4"/>
    <mergeCell ref="F2:F4"/>
    <mergeCell ref="H2:H4"/>
    <mergeCell ref="I2:I4"/>
    <mergeCell ref="J2:J4"/>
    <mergeCell ref="K2:K4"/>
    <mergeCell ref="L2:L4"/>
    <mergeCell ref="M2:M4"/>
  </mergeCells>
  <pageMargins left="0.751388888888889" right="0.751388888888889" top="1" bottom="1" header="0.511805555555556" footer="0.511805555555556"/>
  <pageSetup paperSize="9" scale="80"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附表1</vt:lpstr>
      <vt:lpstr>附表2</vt:lpstr>
      <vt:lpstr>附表3</vt:lpstr>
      <vt:lpstr>附表4</vt:lpstr>
      <vt:lpstr>附表5</vt:lpstr>
      <vt:lpstr>附表6</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ʚɞ</cp:lastModifiedBy>
  <dcterms:created xsi:type="dcterms:W3CDTF">2019-06-05T01:58:00Z</dcterms:created>
  <dcterms:modified xsi:type="dcterms:W3CDTF">2024-03-07T14:14:25Z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A97E31C6ABEB427A9EB70ED7FDB8F288_13</vt:lpwstr>
  </property>
  <property fmtid="{D5CDD505-2E9C-101B-9397-08002B2CF9AE}" pid="3" name="KSOProductBuildVer">
    <vt:lpwstr>2052-12.1.0.16388</vt:lpwstr>
  </property>
</Properties>
</file>